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ế hoạch Ngân sách\Đầu tư công\Năm 2023\1. Phân bổ + Điều chỉnh\4. Điều chỉnh lần 2\"/>
    </mc:Choice>
  </mc:AlternateContent>
  <xr:revisionPtr revIDLastSave="0" documentId="13_ncr:1_{89E50F68-A33C-4FEE-98CE-31B5CA8CA1D2}" xr6:coauthVersionLast="47" xr6:coauthVersionMax="47" xr10:uidLastSave="{00000000-0000-0000-0000-000000000000}"/>
  <bookViews>
    <workbookView xWindow="-120" yWindow="-120" windowWidth="29040" windowHeight="15720" tabRatio="614" xr2:uid="{00000000-000D-0000-FFFF-FFFF00000000}"/>
  </bookViews>
  <sheets>
    <sheet name="ĐIỀU CHỈNH 13.9" sheetId="1" r:id="rId1"/>
  </sheets>
  <definedNames>
    <definedName name="_xlnm._FilterDatabase" localSheetId="0" hidden="1">'ĐIỀU CHỈNH 13.9'!$A$13:$Z$43</definedName>
    <definedName name="_xlnm.Print_Titles" localSheetId="0">'ĐIỀU CHỈNH 13.9'!$5:$11</definedName>
  </definedNames>
  <calcPr calcId="191029"/>
</workbook>
</file>

<file path=xl/calcChain.xml><?xml version="1.0" encoding="utf-8"?>
<calcChain xmlns="http://schemas.openxmlformats.org/spreadsheetml/2006/main">
  <c r="U35" i="1" l="1"/>
  <c r="K48" i="1" l="1"/>
  <c r="K47" i="1" s="1"/>
  <c r="L48" i="1"/>
  <c r="L47" i="1" s="1"/>
  <c r="M48" i="1"/>
  <c r="M47" i="1" s="1"/>
  <c r="K45" i="1"/>
  <c r="L45" i="1"/>
  <c r="M45" i="1"/>
  <c r="K41" i="1" l="1"/>
  <c r="L41" i="1"/>
  <c r="M41" i="1"/>
  <c r="K38" i="1"/>
  <c r="L38" i="1"/>
  <c r="M38" i="1"/>
  <c r="K34" i="1"/>
  <c r="L34" i="1"/>
  <c r="M34" i="1"/>
  <c r="K18" i="1"/>
  <c r="L18" i="1"/>
  <c r="L17" i="1" s="1"/>
  <c r="M18" i="1"/>
  <c r="K21" i="1"/>
  <c r="L21" i="1"/>
  <c r="M21" i="1"/>
  <c r="U21" i="1"/>
  <c r="L33" i="1" l="1"/>
  <c r="L32" i="1" s="1"/>
  <c r="L16" i="1" s="1"/>
  <c r="L15" i="1" s="1"/>
  <c r="L14" i="1" s="1"/>
  <c r="K33" i="1"/>
  <c r="K32" i="1" s="1"/>
  <c r="K16" i="1" s="1"/>
  <c r="K15" i="1" s="1"/>
  <c r="K14" i="1" s="1"/>
  <c r="K17" i="1"/>
  <c r="M17" i="1"/>
  <c r="M33" i="1"/>
  <c r="M32" i="1" s="1"/>
  <c r="M16" i="1" s="1"/>
  <c r="M15" i="1" s="1"/>
  <c r="M14" i="1" s="1"/>
  <c r="V31" i="1"/>
  <c r="T21" i="1" l="1"/>
  <c r="S21" i="1"/>
  <c r="R21" i="1"/>
  <c r="I21" i="1"/>
  <c r="J21" i="1"/>
  <c r="N21" i="1"/>
  <c r="H21" i="1"/>
  <c r="V29" i="1"/>
  <c r="V30" i="1"/>
  <c r="I41" i="1"/>
  <c r="J41" i="1"/>
  <c r="N41" i="1"/>
  <c r="P41" i="1"/>
  <c r="Q41" i="1"/>
  <c r="R41" i="1"/>
  <c r="S41" i="1"/>
  <c r="U41" i="1"/>
  <c r="H41" i="1"/>
  <c r="I38" i="1"/>
  <c r="J38" i="1"/>
  <c r="N38" i="1"/>
  <c r="O38" i="1"/>
  <c r="P38" i="1"/>
  <c r="Q38" i="1"/>
  <c r="R38" i="1"/>
  <c r="S38" i="1"/>
  <c r="T38" i="1"/>
  <c r="U38" i="1"/>
  <c r="H38" i="1"/>
  <c r="J34" i="1"/>
  <c r="N34" i="1"/>
  <c r="O34" i="1"/>
  <c r="P34" i="1"/>
  <c r="Q34" i="1"/>
  <c r="R34" i="1"/>
  <c r="S34" i="1"/>
  <c r="T34" i="1"/>
  <c r="U34" i="1"/>
  <c r="H34" i="1"/>
  <c r="T45" i="1"/>
  <c r="S45" i="1"/>
  <c r="R45" i="1"/>
  <c r="I45" i="1"/>
  <c r="J45" i="1"/>
  <c r="N45" i="1"/>
  <c r="H45" i="1"/>
  <c r="V46" i="1"/>
  <c r="V45" i="1" s="1"/>
  <c r="S33" i="1" l="1"/>
  <c r="J33" i="1"/>
  <c r="R33" i="1"/>
  <c r="N33" i="1"/>
  <c r="H33" i="1"/>
  <c r="I48" i="1" l="1"/>
  <c r="I47" i="1" s="1"/>
  <c r="J48" i="1"/>
  <c r="J47" i="1" s="1"/>
  <c r="N48" i="1"/>
  <c r="N47" i="1" s="1"/>
  <c r="P48" i="1"/>
  <c r="Q48" i="1"/>
  <c r="R48" i="1"/>
  <c r="R47" i="1" s="1"/>
  <c r="S48" i="1"/>
  <c r="S47" i="1" s="1"/>
  <c r="T48" i="1"/>
  <c r="T47" i="1" s="1"/>
  <c r="U48" i="1"/>
  <c r="U47" i="1" s="1"/>
  <c r="H48" i="1"/>
  <c r="H47" i="1" s="1"/>
  <c r="V49" i="1"/>
  <c r="V48" i="1" s="1"/>
  <c r="V47" i="1" s="1"/>
  <c r="O45" i="1" l="1"/>
  <c r="P45" i="1"/>
  <c r="Q45" i="1"/>
  <c r="U45" i="1"/>
  <c r="U33" i="1" s="1"/>
  <c r="J32" i="1" l="1"/>
  <c r="N32" i="1"/>
  <c r="R32" i="1"/>
  <c r="S32" i="1"/>
  <c r="U32" i="1"/>
  <c r="H32" i="1"/>
  <c r="AC44" i="1"/>
  <c r="T44" i="1"/>
  <c r="T41" i="1" l="1"/>
  <c r="T33" i="1" s="1"/>
  <c r="T32" i="1" s="1"/>
  <c r="V44" i="1"/>
  <c r="V25" i="1" l="1"/>
  <c r="V23" i="1"/>
  <c r="V26" i="1"/>
  <c r="V24" i="1"/>
  <c r="V22" i="1"/>
  <c r="I34" i="1" l="1"/>
  <c r="I33" i="1" s="1"/>
  <c r="I32" i="1" s="1"/>
  <c r="V37" i="1"/>
  <c r="V36" i="1"/>
  <c r="V35" i="1"/>
  <c r="V28" i="1"/>
  <c r="V27" i="1"/>
  <c r="W34" i="1"/>
  <c r="X34" i="1"/>
  <c r="Y34" i="1"/>
  <c r="V21" i="1" l="1"/>
  <c r="V34" i="1"/>
  <c r="P32" i="1"/>
  <c r="Q32" i="1"/>
  <c r="S18" i="1"/>
  <c r="R18" i="1"/>
  <c r="R17" i="1" l="1"/>
  <c r="R16" i="1" s="1"/>
  <c r="R15" i="1" s="1"/>
  <c r="R14" i="1" s="1"/>
  <c r="S17" i="1"/>
  <c r="AA43" i="1"/>
  <c r="V43" i="1"/>
  <c r="P21" i="1"/>
  <c r="Q21" i="1"/>
  <c r="H18" i="1"/>
  <c r="I18" i="1"/>
  <c r="J18" i="1"/>
  <c r="N18" i="1"/>
  <c r="T18" i="1"/>
  <c r="U18" i="1"/>
  <c r="P18" i="1"/>
  <c r="V19" i="1"/>
  <c r="W19" i="1"/>
  <c r="Y19" i="1" s="1"/>
  <c r="V20" i="1"/>
  <c r="W20" i="1"/>
  <c r="Y20" i="1" s="1"/>
  <c r="AB20" i="1"/>
  <c r="AD20" i="1" s="1"/>
  <c r="S16" i="1" l="1"/>
  <c r="S15" i="1" s="1"/>
  <c r="S14" i="1" s="1"/>
  <c r="V18" i="1"/>
  <c r="W18" i="1"/>
  <c r="Y18" i="1" s="1"/>
  <c r="V39" i="1" l="1"/>
  <c r="AA40" i="1"/>
  <c r="AB40" i="1" s="1"/>
  <c r="W39" i="1"/>
  <c r="W42" i="1"/>
  <c r="V42" i="1"/>
  <c r="W40" i="1"/>
  <c r="Y40" i="1" s="1"/>
  <c r="AA42" i="1"/>
  <c r="V40" i="1"/>
  <c r="I17" i="1"/>
  <c r="V38" i="1" l="1"/>
  <c r="V41" i="1"/>
  <c r="Y42" i="1"/>
  <c r="Y41" i="1" s="1"/>
  <c r="W41" i="1"/>
  <c r="V17" i="1"/>
  <c r="Y39" i="1"/>
  <c r="Y38" i="1" s="1"/>
  <c r="W38" i="1"/>
  <c r="X42" i="1"/>
  <c r="X41" i="1" s="1"/>
  <c r="H17" i="1"/>
  <c r="H16" i="1" s="1"/>
  <c r="H15" i="1" s="1"/>
  <c r="H14" i="1" s="1"/>
  <c r="T17" i="1"/>
  <c r="T16" i="1" s="1"/>
  <c r="T15" i="1" s="1"/>
  <c r="T14" i="1" s="1"/>
  <c r="U17" i="1"/>
  <c r="U16" i="1" s="1"/>
  <c r="U15" i="1" s="1"/>
  <c r="U14" i="1" s="1"/>
  <c r="X39" i="1"/>
  <c r="X38" i="1" s="1"/>
  <c r="J17" i="1"/>
  <c r="J16" i="1" s="1"/>
  <c r="J15" i="1" s="1"/>
  <c r="J14" i="1" s="1"/>
  <c r="N17" i="1"/>
  <c r="N16" i="1" s="1"/>
  <c r="N15" i="1" s="1"/>
  <c r="N14" i="1" s="1"/>
  <c r="W32" i="1"/>
  <c r="I16" i="1"/>
  <c r="I15" i="1" s="1"/>
  <c r="I14" i="1" s="1"/>
  <c r="W21" i="1"/>
  <c r="Y21" i="1" s="1"/>
  <c r="P17" i="1"/>
  <c r="X40" i="1"/>
  <c r="V33" i="1" l="1"/>
  <c r="V32" i="1" s="1"/>
  <c r="V16" i="1" s="1"/>
  <c r="V15" i="1" s="1"/>
  <c r="V14" i="1" s="1"/>
  <c r="AA13" i="1"/>
  <c r="Q17" i="1"/>
  <c r="W17" i="1"/>
  <c r="Y17" i="1" s="1"/>
  <c r="P16" i="1"/>
  <c r="P15" i="1" s="1"/>
  <c r="Y32" i="1"/>
  <c r="Q16" i="1" l="1"/>
  <c r="W16" i="1"/>
  <c r="Y16" i="1" s="1"/>
  <c r="Q15" i="1"/>
  <c r="P14" i="1"/>
  <c r="Q14" i="1" s="1"/>
  <c r="W15" i="1" l="1"/>
  <c r="Y15" i="1" s="1"/>
  <c r="W14" i="1" l="1"/>
  <c r="Y14" i="1" s="1"/>
</calcChain>
</file>

<file path=xl/sharedStrings.xml><?xml version="1.0" encoding="utf-8"?>
<sst xmlns="http://schemas.openxmlformats.org/spreadsheetml/2006/main" count="182" uniqueCount="153">
  <si>
    <t>VIỆN KIỂM SÁT NHÂN DÂN TỐI CAO</t>
  </si>
  <si>
    <t>TT</t>
  </si>
  <si>
    <t xml:space="preserve">Danh mục dự án </t>
  </si>
  <si>
    <t>Địa điểm xây dựng</t>
  </si>
  <si>
    <t>Mã Kho bạc</t>
  </si>
  <si>
    <t>Mã số dự án đầu tư</t>
  </si>
  <si>
    <t>Thời gian khởi công hoàn thành</t>
  </si>
  <si>
    <t xml:space="preserve">Ghi chú </t>
  </si>
  <si>
    <t>chưa báo cáo</t>
  </si>
  <si>
    <t>vtc chưa phê duyệt</t>
  </si>
  <si>
    <t>Số quyết định, ngày tháng năm ban hành</t>
  </si>
  <si>
    <t>TMĐT</t>
  </si>
  <si>
    <t>Tăng</t>
  </si>
  <si>
    <t>Giảm</t>
  </si>
  <si>
    <t>Tổng số (tất cả các nguồn vốn)</t>
  </si>
  <si>
    <t xml:space="preserve">Trong đó: NSNN </t>
  </si>
  <si>
    <t>5</t>
  </si>
  <si>
    <t>TỔNG SỐ</t>
  </si>
  <si>
    <t xml:space="preserve"> </t>
  </si>
  <si>
    <t>A</t>
  </si>
  <si>
    <t>NGÀNH QUẢN LÝ NHÀ NƯỚC</t>
  </si>
  <si>
    <t>THỰC HIỆN DỰ ÁN</t>
  </si>
  <si>
    <t xml:space="preserve">   </t>
  </si>
  <si>
    <t>1</t>
  </si>
  <si>
    <t xml:space="preserve">Dự án nhóm B </t>
  </si>
  <si>
    <t xml:space="preserve">Dự án nhóm C </t>
  </si>
  <si>
    <t xml:space="preserve">DANH MỤC DỰ ÁN ĐIỀU CHỈNH GIẢM </t>
  </si>
  <si>
    <t>DANH MỤC DỰ ÁN ĐIỀU CHỈNH TĂNG</t>
  </si>
  <si>
    <t xml:space="preserve">Quyết định đầu tư </t>
  </si>
  <si>
    <t>5.1</t>
  </si>
  <si>
    <t>9=6+7-8</t>
  </si>
  <si>
    <t>B</t>
  </si>
  <si>
    <t>Đơn vị: Triệu đồng</t>
  </si>
  <si>
    <t>2021-2023</t>
  </si>
  <si>
    <t>Hòa Bình</t>
  </si>
  <si>
    <t>2661</t>
  </si>
  <si>
    <t>242,10/12/2020</t>
  </si>
  <si>
    <t>241,10/12/2020</t>
  </si>
  <si>
    <t>VKSND huyện Lạc Sơn</t>
  </si>
  <si>
    <t>7913005</t>
  </si>
  <si>
    <t>2022-2024</t>
  </si>
  <si>
    <t>100, 26/7/2021</t>
  </si>
  <si>
    <t>Tổng</t>
  </si>
  <si>
    <t>Kế hoạch đầu tư công trung hạn giai đoạn 2021-2025</t>
  </si>
  <si>
    <t>% Trung hạn</t>
  </si>
  <si>
    <t>Tổng số</t>
  </si>
  <si>
    <t>Lũy kế tới năm 2022 sau điều chỉnh</t>
  </si>
  <si>
    <t>VKSND huyện Thanh Miện (Địa phương hỗ trợ 10 tỷđ)</t>
  </si>
  <si>
    <t>Hải Dương</t>
  </si>
  <si>
    <t>0361</t>
  </si>
  <si>
    <t>7877084</t>
  </si>
  <si>
    <t>196,22/10/2020</t>
  </si>
  <si>
    <t>VKSND thành phố Hòa Bình (địa phương hỗ trợ 4,5 tỷ)</t>
  </si>
  <si>
    <t>VKSND huyện Mai Châu (địa phương hỗ trợ 4,5 tỷ)</t>
  </si>
  <si>
    <t>VKSND thị xã Phước Long</t>
  </si>
  <si>
    <t>Bình Phước</t>
  </si>
  <si>
    <t>1861</t>
  </si>
  <si>
    <t>7881597</t>
  </si>
  <si>
    <t>267,10/12/2020</t>
  </si>
  <si>
    <t>VKSND huyện Tam Nông</t>
  </si>
  <si>
    <t>Đồng Tháp</t>
  </si>
  <si>
    <t>0661</t>
  </si>
  <si>
    <t>7919884</t>
  </si>
  <si>
    <t>106, 26/7/2021</t>
  </si>
  <si>
    <t>Kế hoạch vốn đầu tư năm 2023</t>
  </si>
  <si>
    <t>Cần Thơ</t>
  </si>
  <si>
    <t>2018 - 2020</t>
  </si>
  <si>
    <t>133,05/10/2017</t>
  </si>
  <si>
    <t>Lũy kế dự kiến thực hiện đến hết 2023</t>
  </si>
  <si>
    <t>Kế hoạch giao năm 2023</t>
  </si>
  <si>
    <t>VKSND huyện Phú Tân</t>
  </si>
  <si>
    <t>An Giang</t>
  </si>
  <si>
    <t>0761</t>
  </si>
  <si>
    <t>7557338</t>
  </si>
  <si>
    <t>248,10/12/2020</t>
  </si>
  <si>
    <t>VKSND thị xã Hồng Lĩnh</t>
  </si>
  <si>
    <t>Hà Tĩnh</t>
  </si>
  <si>
    <t>1461</t>
  </si>
  <si>
    <t>7555858</t>
  </si>
  <si>
    <t>252,10/12/2020</t>
  </si>
  <si>
    <t>VKSND huyện Vạn Ninh</t>
  </si>
  <si>
    <t>Khánh Hòa</t>
  </si>
  <si>
    <t>2061</t>
  </si>
  <si>
    <t>7557779</t>
  </si>
  <si>
    <t>260,10/12/2020</t>
  </si>
  <si>
    <t>Lũy kế vốn đã giao đến năm 2023</t>
  </si>
  <si>
    <t>Kế hoạch vốn đã hủy</t>
  </si>
  <si>
    <t>Kế hoạch vốn giao năm 2023
SAU ĐIỀU CHỈNH</t>
  </si>
  <si>
    <t>3</t>
  </si>
  <si>
    <t>Dự án đang thực hiện, đẩy nhanh tiến độ</t>
  </si>
  <si>
    <t>PHỤ LỤC ĐIỀU CHỈNH KẾ HOẠCH ĐẦU TƯ VỐN NGÂN SÁCH NHÀ NƯỚC NĂM 2023</t>
  </si>
  <si>
    <t>4</t>
  </si>
  <si>
    <t>ĐỀ XUẤT CỦA CHỦ ĐẦU TƯ VỀ ĐIỀU CHỈNH KHV 2023</t>
  </si>
  <si>
    <t>Dự án hoàn thành, bàn giao đưa vào sử dụng trước 31/12/2020</t>
  </si>
  <si>
    <t>VKSND huyện Thái Thụy</t>
  </si>
  <si>
    <t>Thái Bình</t>
  </si>
  <si>
    <t>148, 31/10/2017</t>
  </si>
  <si>
    <t>VKSND TP. Cần Thơ</t>
  </si>
  <si>
    <t>VKSND TP. Cao Bằng</t>
  </si>
  <si>
    <t>Cao Bằng</t>
  </si>
  <si>
    <t>2</t>
  </si>
  <si>
    <t>Dự án bị hủy KH năm 2021</t>
  </si>
  <si>
    <t>Dự án khởi công mới</t>
  </si>
  <si>
    <t>VKSND cấp huyện: Dương Minh Châu, Tân Biên, Châu Thành (địa phương hỗ trợ 8,16 tỷ đ)</t>
  </si>
  <si>
    <t>Tây Ninh</t>
  </si>
  <si>
    <t>1911</t>
  </si>
  <si>
    <t>7909522</t>
  </si>
  <si>
    <t>84, 21/7/2021</t>
  </si>
  <si>
    <t>VKSND huyện Đắk Hà</t>
  </si>
  <si>
    <t>Kon Tum</t>
  </si>
  <si>
    <t>3011</t>
  </si>
  <si>
    <t>7908385</t>
  </si>
  <si>
    <t>69,30/6/2021</t>
  </si>
  <si>
    <t>I</t>
  </si>
  <si>
    <t>II</t>
  </si>
  <si>
    <t>NGÀNH GIÁO DỤC, ĐÀO TẠO VÀ GIÁO DỤC NGHỀ NGHIỆP</t>
  </si>
  <si>
    <t>Dự án chuyển tiếp hoàn thành sau năm 2023 - Dự án nhóm B</t>
  </si>
  <si>
    <t>Xây dựng nhà ở học viên</t>
  </si>
  <si>
    <t>Hồ Chí Minh</t>
  </si>
  <si>
    <t>0111</t>
  </si>
  <si>
    <t>7563376</t>
  </si>
  <si>
    <t>2021 - 2024</t>
  </si>
  <si>
    <t>07,22/02/2022</t>
  </si>
  <si>
    <t>VKSND huyện Mù Cang Chải</t>
  </si>
  <si>
    <t>Yên Bái</t>
  </si>
  <si>
    <t>2561</t>
  </si>
  <si>
    <t>7940195</t>
  </si>
  <si>
    <t>2024-2026</t>
  </si>
  <si>
    <t>124,28/7/2021</t>
  </si>
  <si>
    <t xml:space="preserve">Viện KSND huyện Cai Lậy </t>
  </si>
  <si>
    <t>Tiền Giang</t>
  </si>
  <si>
    <t>0561</t>
  </si>
  <si>
    <t>7863339</t>
  </si>
  <si>
    <t>194,10/12/2020</t>
  </si>
  <si>
    <t>VKSND huyện Văn Yên</t>
  </si>
  <si>
    <t>7558208</t>
  </si>
  <si>
    <t>251,10/12/2020</t>
  </si>
  <si>
    <t>7573397</t>
  </si>
  <si>
    <t>0461</t>
  </si>
  <si>
    <t>7563365</t>
  </si>
  <si>
    <t>0861</t>
  </si>
  <si>
    <t>7557376</t>
  </si>
  <si>
    <t>2361</t>
  </si>
  <si>
    <t>Đã giải ngân tới 31/8/2022 (%)</t>
  </si>
  <si>
    <t>ĐIỀU CHỈNH KẾ HOẠCH VỐN GIAO NĂM 2023</t>
  </si>
  <si>
    <t>VKSND huyện Mỹ Lộc</t>
  </si>
  <si>
    <t xml:space="preserve">Nam Định </t>
  </si>
  <si>
    <t>0261</t>
  </si>
  <si>
    <t>7889362</t>
  </si>
  <si>
    <t>240,09/12/2020</t>
  </si>
  <si>
    <t>(Phụ lục kèm theo Quyết định số:   91  /QĐ-VKSTC ngày 02  tháng  10  năm 2023 của Viện trưởng Viện kiểm sát nhân dân tối cao)</t>
  </si>
  <si>
    <t>Lũy kế vốn đã giải ngân đến hết năm 2022</t>
  </si>
  <si>
    <t>535, 28/3/2023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</si>
</sst>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%"/>
    <numFmt numFmtId="166" formatCode="\(#\)"/>
    <numFmt numFmtId="167" formatCode="_(* #,##0.0_);_(* \(#,##0.0\);_(* &quot;-&quot;??_);_(@_)"/>
  </numFmts>
  <fonts count="16" x14ac:knownFonts="1">
    <font>
      <sz val="10"/>
      <name val="Arial"/>
    </font>
    <font>
      <sz val="10"/>
      <name val="Arial"/>
      <family val="2"/>
      <charset val="163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sz val="10"/>
      <name val="Arial"/>
      <family val="2"/>
    </font>
    <font>
      <b/>
      <sz val="16"/>
      <name val="Times New Roman"/>
      <family val="1"/>
      <charset val="163"/>
    </font>
    <font>
      <b/>
      <sz val="13"/>
      <name val="Times New Roman"/>
      <family val="1"/>
      <charset val="163"/>
    </font>
    <font>
      <sz val="16"/>
      <name val="Times New Roman"/>
      <family val="1"/>
      <charset val="163"/>
    </font>
    <font>
      <b/>
      <i/>
      <sz val="16"/>
      <name val="Times New Roman"/>
      <family val="1"/>
      <charset val="163"/>
    </font>
    <font>
      <sz val="18"/>
      <name val="Times New Roman"/>
      <family val="1"/>
      <charset val="163"/>
    </font>
    <font>
      <i/>
      <sz val="18"/>
      <name val="Times New Roman"/>
      <family val="1"/>
      <charset val="163"/>
    </font>
    <font>
      <sz val="8"/>
      <name val="Arial"/>
      <family val="2"/>
    </font>
    <font>
      <sz val="10"/>
      <name val="Arial"/>
      <family val="2"/>
    </font>
    <font>
      <b/>
      <sz val="20"/>
      <name val="Times New Roman"/>
      <family val="1"/>
      <charset val="163"/>
    </font>
    <font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</cellStyleXfs>
  <cellXfs count="145">
    <xf numFmtId="0" fontId="0" fillId="0" borderId="0" xfId="0"/>
    <xf numFmtId="3" fontId="2" fillId="0" borderId="0" xfId="2" applyNumberFormat="1" applyFont="1" applyAlignment="1">
      <alignment horizontal="center" vertical="center" wrapText="1"/>
    </xf>
    <xf numFmtId="0" fontId="3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164" fontId="2" fillId="0" borderId="0" xfId="2" applyNumberFormat="1" applyFont="1" applyAlignment="1">
      <alignment horizontal="right" wrapText="1"/>
    </xf>
    <xf numFmtId="0" fontId="3" fillId="2" borderId="0" xfId="2" applyFont="1" applyFill="1"/>
    <xf numFmtId="0" fontId="3" fillId="3" borderId="0" xfId="2" applyFont="1" applyFill="1"/>
    <xf numFmtId="164" fontId="3" fillId="0" borderId="0" xfId="2" applyNumberFormat="1" applyFont="1"/>
    <xf numFmtId="3" fontId="3" fillId="0" borderId="2" xfId="2" applyNumberFormat="1" applyFont="1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center" wrapText="1"/>
    </xf>
    <xf numFmtId="49" fontId="3" fillId="0" borderId="2" xfId="2" applyNumberFormat="1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wrapText="1"/>
    </xf>
    <xf numFmtId="164" fontId="2" fillId="0" borderId="2" xfId="2" applyNumberFormat="1" applyFont="1" applyBorder="1" applyAlignment="1">
      <alignment horizontal="right" wrapText="1"/>
    </xf>
    <xf numFmtId="49" fontId="2" fillId="0" borderId="2" xfId="2" applyNumberFormat="1" applyFont="1" applyBorder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2" fillId="0" borderId="2" xfId="2" applyFont="1" applyBorder="1" applyAlignment="1">
      <alignment horizontal="right" wrapText="1"/>
    </xf>
    <xf numFmtId="0" fontId="2" fillId="0" borderId="0" xfId="2" applyFont="1"/>
    <xf numFmtId="164" fontId="2" fillId="0" borderId="2" xfId="2" applyNumberFormat="1" applyFont="1" applyBorder="1" applyAlignment="1">
      <alignment horizontal="right"/>
    </xf>
    <xf numFmtId="0" fontId="3" fillId="0" borderId="0" xfId="2" applyFont="1" applyAlignment="1">
      <alignment wrapText="1"/>
    </xf>
    <xf numFmtId="164" fontId="2" fillId="0" borderId="9" xfId="2" applyNumberFormat="1" applyFont="1" applyBorder="1" applyAlignment="1">
      <alignment horizontal="right" wrapText="1"/>
    </xf>
    <xf numFmtId="1" fontId="2" fillId="0" borderId="2" xfId="2" applyNumberFormat="1" applyFont="1" applyBorder="1" applyAlignment="1">
      <alignment horizontal="left" wrapText="1"/>
    </xf>
    <xf numFmtId="49" fontId="3" fillId="0" borderId="2" xfId="2" applyNumberFormat="1" applyFont="1" applyBorder="1" applyAlignment="1">
      <alignment horizontal="center"/>
    </xf>
    <xf numFmtId="49" fontId="2" fillId="0" borderId="2" xfId="2" applyNumberFormat="1" applyFont="1" applyBorder="1" applyAlignment="1">
      <alignment horizontal="right"/>
    </xf>
    <xf numFmtId="0" fontId="3" fillId="0" borderId="10" xfId="2" applyFont="1" applyBorder="1" applyAlignment="1">
      <alignment horizontal="right" wrapText="1"/>
    </xf>
    <xf numFmtId="0" fontId="3" fillId="0" borderId="11" xfId="2" applyFont="1" applyBorder="1" applyAlignment="1">
      <alignment horizontal="right" wrapText="1"/>
    </xf>
    <xf numFmtId="164" fontId="3" fillId="0" borderId="11" xfId="2" applyNumberFormat="1" applyFont="1" applyBorder="1" applyAlignment="1">
      <alignment horizontal="right" wrapText="1"/>
    </xf>
    <xf numFmtId="0" fontId="3" fillId="0" borderId="12" xfId="2" applyFont="1" applyBorder="1" applyAlignment="1">
      <alignment horizontal="right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right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vertical="center"/>
    </xf>
    <xf numFmtId="0" fontId="4" fillId="0" borderId="0" xfId="2" applyFont="1"/>
    <xf numFmtId="49" fontId="3" fillId="0" borderId="0" xfId="2" applyNumberFormat="1" applyFont="1" applyAlignment="1">
      <alignment horizontal="center"/>
    </xf>
    <xf numFmtId="0" fontId="3" fillId="0" borderId="0" xfId="2" applyFont="1" applyAlignment="1">
      <alignment horizontal="right"/>
    </xf>
    <xf numFmtId="1" fontId="6" fillId="0" borderId="9" xfId="2" applyNumberFormat="1" applyFont="1" applyBorder="1" applyAlignment="1">
      <alignment horizontal="center" wrapText="1"/>
    </xf>
    <xf numFmtId="1" fontId="6" fillId="0" borderId="2" xfId="2" applyNumberFormat="1" applyFont="1" applyBorder="1" applyAlignment="1">
      <alignment horizontal="center" wrapText="1"/>
    </xf>
    <xf numFmtId="0" fontId="8" fillId="0" borderId="10" xfId="2" quotePrefix="1" applyFont="1" applyBorder="1" applyAlignment="1">
      <alignment horizontal="center" wrapText="1"/>
    </xf>
    <xf numFmtId="49" fontId="8" fillId="0" borderId="10" xfId="2" applyNumberFormat="1" applyFont="1" applyBorder="1" applyAlignment="1">
      <alignment horizontal="center" wrapText="1"/>
    </xf>
    <xf numFmtId="0" fontId="8" fillId="0" borderId="11" xfId="2" quotePrefix="1" applyFont="1" applyBorder="1" applyAlignment="1">
      <alignment horizontal="center" wrapText="1"/>
    </xf>
    <xf numFmtId="49" fontId="8" fillId="0" borderId="11" xfId="2" applyNumberFormat="1" applyFont="1" applyBorder="1" applyAlignment="1">
      <alignment horizontal="center" wrapText="1"/>
    </xf>
    <xf numFmtId="3" fontId="6" fillId="0" borderId="2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49" fontId="8" fillId="0" borderId="2" xfId="2" applyNumberFormat="1" applyFont="1" applyBorder="1" applyAlignment="1">
      <alignment horizontal="center" wrapText="1"/>
    </xf>
    <xf numFmtId="3" fontId="6" fillId="0" borderId="2" xfId="2" applyNumberFormat="1" applyFont="1" applyBorder="1" applyAlignment="1">
      <alignment horizontal="right" wrapText="1"/>
    </xf>
    <xf numFmtId="164" fontId="6" fillId="0" borderId="2" xfId="2" applyNumberFormat="1" applyFont="1" applyBorder="1" applyAlignment="1">
      <alignment horizontal="right" wrapText="1"/>
    </xf>
    <xf numFmtId="164" fontId="9" fillId="0" borderId="2" xfId="2" applyNumberFormat="1" applyFont="1" applyBorder="1" applyAlignment="1">
      <alignment horizontal="right" wrapText="1"/>
    </xf>
    <xf numFmtId="49" fontId="6" fillId="0" borderId="2" xfId="2" applyNumberFormat="1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6" fillId="0" borderId="2" xfId="2" applyFont="1" applyBorder="1" applyAlignment="1">
      <alignment horizontal="right" wrapText="1"/>
    </xf>
    <xf numFmtId="49" fontId="6" fillId="0" borderId="9" xfId="2" applyNumberFormat="1" applyFont="1" applyBorder="1" applyAlignment="1">
      <alignment horizontal="center" wrapText="1"/>
    </xf>
    <xf numFmtId="0" fontId="6" fillId="0" borderId="9" xfId="2" applyFont="1" applyBorder="1" applyAlignment="1">
      <alignment horizontal="center" wrapText="1"/>
    </xf>
    <xf numFmtId="49" fontId="8" fillId="0" borderId="9" xfId="2" applyNumberFormat="1" applyFont="1" applyBorder="1" applyAlignment="1">
      <alignment horizontal="center" wrapText="1"/>
    </xf>
    <xf numFmtId="0" fontId="6" fillId="0" borderId="9" xfId="2" applyFont="1" applyBorder="1" applyAlignment="1">
      <alignment horizontal="right" wrapText="1"/>
    </xf>
    <xf numFmtId="164" fontId="6" fillId="0" borderId="9" xfId="2" applyNumberFormat="1" applyFont="1" applyBorder="1" applyAlignment="1">
      <alignment horizontal="right" wrapText="1"/>
    </xf>
    <xf numFmtId="3" fontId="3" fillId="0" borderId="2" xfId="2" quotePrefix="1" applyNumberFormat="1" applyFont="1" applyBorder="1" applyAlignment="1">
      <alignment horizontal="center" vertical="center" wrapText="1"/>
    </xf>
    <xf numFmtId="0" fontId="8" fillId="0" borderId="12" xfId="2" quotePrefix="1" applyFont="1" applyBorder="1" applyAlignment="1">
      <alignment horizontal="center" wrapText="1"/>
    </xf>
    <xf numFmtId="49" fontId="8" fillId="0" borderId="12" xfId="2" applyNumberFormat="1" applyFont="1" applyBorder="1" applyAlignment="1">
      <alignment horizontal="center" wrapText="1"/>
    </xf>
    <xf numFmtId="166" fontId="10" fillId="0" borderId="12" xfId="2" applyNumberFormat="1" applyFont="1" applyBorder="1" applyAlignment="1">
      <alignment horizontal="center" wrapText="1"/>
    </xf>
    <xf numFmtId="0" fontId="10" fillId="0" borderId="12" xfId="2" applyFont="1" applyBorder="1" applyAlignment="1">
      <alignment horizontal="left" wrapText="1"/>
    </xf>
    <xf numFmtId="0" fontId="10" fillId="0" borderId="12" xfId="2" applyFont="1" applyBorder="1" applyAlignment="1">
      <alignment horizontal="center" wrapText="1"/>
    </xf>
    <xf numFmtId="164" fontId="10" fillId="0" borderId="12" xfId="2" applyNumberFormat="1" applyFont="1" applyBorder="1" applyAlignment="1">
      <alignment horizontal="right" wrapText="1"/>
    </xf>
    <xf numFmtId="164" fontId="11" fillId="0" borderId="12" xfId="2" applyNumberFormat="1" applyFont="1" applyBorder="1" applyAlignment="1">
      <alignment horizontal="right" wrapText="1"/>
    </xf>
    <xf numFmtId="164" fontId="10" fillId="0" borderId="10" xfId="2" applyNumberFormat="1" applyFont="1" applyBorder="1" applyAlignment="1">
      <alignment horizontal="right" wrapText="1"/>
    </xf>
    <xf numFmtId="164" fontId="10" fillId="0" borderId="11" xfId="2" applyNumberFormat="1" applyFont="1" applyBorder="1" applyAlignment="1">
      <alignment horizontal="right" wrapText="1"/>
    </xf>
    <xf numFmtId="164" fontId="11" fillId="0" borderId="10" xfId="2" applyNumberFormat="1" applyFont="1" applyBorder="1" applyAlignment="1">
      <alignment horizontal="right" wrapText="1"/>
    </xf>
    <xf numFmtId="166" fontId="10" fillId="0" borderId="10" xfId="2" applyNumberFormat="1" applyFont="1" applyBorder="1" applyAlignment="1">
      <alignment horizontal="center" wrapText="1"/>
    </xf>
    <xf numFmtId="0" fontId="10" fillId="0" borderId="10" xfId="2" applyFont="1" applyBorder="1" applyAlignment="1">
      <alignment horizontal="center" wrapText="1"/>
    </xf>
    <xf numFmtId="166" fontId="10" fillId="0" borderId="11" xfId="2" applyNumberFormat="1" applyFont="1" applyBorder="1" applyAlignment="1">
      <alignment horizontal="center" wrapText="1"/>
    </xf>
    <xf numFmtId="0" fontId="10" fillId="0" borderId="11" xfId="2" applyFont="1" applyBorder="1" applyAlignment="1">
      <alignment horizontal="left" wrapText="1"/>
    </xf>
    <xf numFmtId="0" fontId="10" fillId="0" borderId="11" xfId="2" applyFont="1" applyBorder="1" applyAlignment="1">
      <alignment horizontal="center" wrapText="1"/>
    </xf>
    <xf numFmtId="164" fontId="11" fillId="0" borderId="11" xfId="2" applyNumberFormat="1" applyFont="1" applyBorder="1" applyAlignment="1">
      <alignment wrapText="1"/>
    </xf>
    <xf numFmtId="164" fontId="11" fillId="0" borderId="11" xfId="2" applyNumberFormat="1" applyFont="1" applyBorder="1" applyAlignment="1">
      <alignment horizontal="right" wrapText="1"/>
    </xf>
    <xf numFmtId="0" fontId="10" fillId="0" borderId="10" xfId="2" applyFont="1" applyBorder="1" applyAlignment="1">
      <alignment horizontal="left" wrapText="1"/>
    </xf>
    <xf numFmtId="9" fontId="10" fillId="0" borderId="10" xfId="1" applyFont="1" applyFill="1" applyBorder="1" applyAlignment="1">
      <alignment horizontal="right" wrapText="1"/>
    </xf>
    <xf numFmtId="9" fontId="11" fillId="0" borderId="10" xfId="1" applyFont="1" applyFill="1" applyBorder="1" applyAlignment="1">
      <alignment horizontal="right" wrapText="1"/>
    </xf>
    <xf numFmtId="164" fontId="3" fillId="0" borderId="11" xfId="2" applyNumberFormat="1" applyFont="1" applyBorder="1" applyAlignment="1">
      <alignment horizontal="center" wrapText="1"/>
    </xf>
    <xf numFmtId="9" fontId="10" fillId="0" borderId="12" xfId="1" applyFont="1" applyFill="1" applyBorder="1" applyAlignment="1">
      <alignment horizontal="right" wrapText="1"/>
    </xf>
    <xf numFmtId="9" fontId="11" fillId="0" borderId="12" xfId="1" applyFont="1" applyFill="1" applyBorder="1" applyAlignment="1">
      <alignment horizontal="right" wrapText="1"/>
    </xf>
    <xf numFmtId="9" fontId="2" fillId="0" borderId="2" xfId="1" applyFont="1" applyFill="1" applyBorder="1" applyAlignment="1">
      <alignment horizontal="right"/>
    </xf>
    <xf numFmtId="9" fontId="4" fillId="0" borderId="2" xfId="1" applyFont="1" applyFill="1" applyBorder="1" applyAlignment="1">
      <alignment horizontal="center" vertical="center" wrapText="1"/>
    </xf>
    <xf numFmtId="9" fontId="10" fillId="0" borderId="11" xfId="1" applyFont="1" applyFill="1" applyBorder="1" applyAlignment="1">
      <alignment horizontal="right" wrapText="1"/>
    </xf>
    <xf numFmtId="9" fontId="11" fillId="0" borderId="11" xfId="1" applyFont="1" applyFill="1" applyBorder="1" applyAlignment="1">
      <alignment horizontal="right" wrapText="1"/>
    </xf>
    <xf numFmtId="9" fontId="3" fillId="0" borderId="2" xfId="1" quotePrefix="1" applyFont="1" applyFill="1" applyBorder="1" applyAlignment="1">
      <alignment horizontal="center" vertical="center" wrapText="1"/>
    </xf>
    <xf numFmtId="9" fontId="6" fillId="0" borderId="2" xfId="1" applyFont="1" applyFill="1" applyBorder="1" applyAlignment="1">
      <alignment horizontal="right" wrapText="1"/>
    </xf>
    <xf numFmtId="9" fontId="6" fillId="0" borderId="9" xfId="1" applyFont="1" applyFill="1" applyBorder="1" applyAlignment="1">
      <alignment horizontal="right" wrapText="1"/>
    </xf>
    <xf numFmtId="9" fontId="2" fillId="0" borderId="2" xfId="1" applyFont="1" applyFill="1" applyBorder="1" applyAlignment="1">
      <alignment horizontal="right" wrapText="1"/>
    </xf>
    <xf numFmtId="9" fontId="4" fillId="0" borderId="0" xfId="1" applyFont="1" applyFill="1"/>
    <xf numFmtId="9" fontId="9" fillId="0" borderId="2" xfId="1" applyFont="1" applyFill="1" applyBorder="1" applyAlignment="1">
      <alignment horizontal="right" wrapText="1"/>
    </xf>
    <xf numFmtId="9" fontId="4" fillId="0" borderId="0" xfId="1" applyFont="1" applyFill="1" applyBorder="1"/>
    <xf numFmtId="164" fontId="3" fillId="0" borderId="0" xfId="2" applyNumberFormat="1" applyFont="1" applyAlignment="1">
      <alignment vertical="center" wrapText="1"/>
    </xf>
    <xf numFmtId="43" fontId="3" fillId="0" borderId="0" xfId="5" applyFont="1"/>
    <xf numFmtId="43" fontId="2" fillId="0" borderId="0" xfId="5" applyFont="1"/>
    <xf numFmtId="43" fontId="3" fillId="0" borderId="0" xfId="5" applyFont="1" applyAlignment="1">
      <alignment wrapText="1"/>
    </xf>
    <xf numFmtId="43" fontId="3" fillId="0" borderId="0" xfId="5" applyFont="1" applyAlignment="1">
      <alignment vertical="center" wrapText="1"/>
    </xf>
    <xf numFmtId="43" fontId="3" fillId="0" borderId="0" xfId="2" applyNumberFormat="1" applyFont="1" applyAlignment="1">
      <alignment wrapText="1"/>
    </xf>
    <xf numFmtId="167" fontId="10" fillId="0" borderId="11" xfId="5" applyNumberFormat="1" applyFont="1" applyFill="1" applyBorder="1" applyAlignment="1">
      <alignment horizontal="right" wrapText="1"/>
    </xf>
    <xf numFmtId="0" fontId="10" fillId="0" borderId="6" xfId="2" applyFont="1" applyBorder="1" applyAlignment="1">
      <alignment horizontal="left" wrapText="1"/>
    </xf>
    <xf numFmtId="0" fontId="10" fillId="0" borderId="6" xfId="2" applyFont="1" applyBorder="1" applyAlignment="1">
      <alignment horizontal="center" wrapText="1"/>
    </xf>
    <xf numFmtId="0" fontId="8" fillId="0" borderId="6" xfId="2" quotePrefix="1" applyFont="1" applyBorder="1" applyAlignment="1">
      <alignment horizontal="center" wrapText="1"/>
    </xf>
    <xf numFmtId="49" fontId="8" fillId="0" borderId="6" xfId="2" applyNumberFormat="1" applyFont="1" applyBorder="1" applyAlignment="1">
      <alignment horizontal="center" wrapText="1"/>
    </xf>
    <xf numFmtId="0" fontId="3" fillId="0" borderId="6" xfId="2" applyFont="1" applyBorder="1" applyAlignment="1">
      <alignment horizontal="right" wrapText="1"/>
    </xf>
    <xf numFmtId="164" fontId="10" fillId="0" borderId="6" xfId="2" applyNumberFormat="1" applyFont="1" applyBorder="1" applyAlignment="1">
      <alignment horizontal="right" wrapText="1"/>
    </xf>
    <xf numFmtId="9" fontId="10" fillId="0" borderId="6" xfId="1" applyFont="1" applyFill="1" applyBorder="1" applyAlignment="1">
      <alignment horizontal="right" wrapText="1"/>
    </xf>
    <xf numFmtId="167" fontId="10" fillId="0" borderId="6" xfId="5" applyNumberFormat="1" applyFont="1" applyFill="1" applyBorder="1" applyAlignment="1">
      <alignment horizontal="right" wrapText="1"/>
    </xf>
    <xf numFmtId="164" fontId="11" fillId="0" borderId="6" xfId="2" applyNumberFormat="1" applyFont="1" applyBorder="1" applyAlignment="1">
      <alignment horizontal="right" wrapText="1"/>
    </xf>
    <xf numFmtId="9" fontId="11" fillId="0" borderId="6" xfId="1" applyFont="1" applyFill="1" applyBorder="1" applyAlignment="1">
      <alignment horizontal="right" wrapText="1"/>
    </xf>
    <xf numFmtId="166" fontId="10" fillId="0" borderId="6" xfId="2" applyNumberFormat="1" applyFont="1" applyBorder="1" applyAlignment="1">
      <alignment horizontal="center" wrapText="1"/>
    </xf>
    <xf numFmtId="164" fontId="3" fillId="0" borderId="6" xfId="2" applyNumberFormat="1" applyFont="1" applyBorder="1" applyAlignment="1">
      <alignment horizontal="center" wrapText="1"/>
    </xf>
    <xf numFmtId="164" fontId="15" fillId="0" borderId="11" xfId="2" applyNumberFormat="1" applyFont="1" applyBorder="1" applyAlignment="1">
      <alignment wrapText="1"/>
    </xf>
    <xf numFmtId="164" fontId="15" fillId="0" borderId="6" xfId="2" applyNumberFormat="1" applyFont="1" applyBorder="1" applyAlignment="1">
      <alignment wrapText="1"/>
    </xf>
    <xf numFmtId="0" fontId="3" fillId="0" borderId="0" xfId="2" applyFont="1" applyAlignment="1">
      <alignment horizontal="right"/>
    </xf>
    <xf numFmtId="3" fontId="14" fillId="0" borderId="0" xfId="2" applyNumberFormat="1" applyFont="1" applyAlignment="1">
      <alignment horizontal="center" vertical="center" wrapText="1"/>
    </xf>
    <xf numFmtId="164" fontId="11" fillId="0" borderId="0" xfId="2" applyNumberFormat="1" applyFont="1" applyAlignment="1">
      <alignment horizontal="center" wrapText="1"/>
    </xf>
    <xf numFmtId="164" fontId="2" fillId="0" borderId="1" xfId="2" applyNumberFormat="1" applyFont="1" applyBorder="1" applyAlignment="1">
      <alignment horizontal="right" wrapText="1"/>
    </xf>
    <xf numFmtId="0" fontId="3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left" vertical="center" wrapText="1"/>
    </xf>
    <xf numFmtId="3" fontId="2" fillId="0" borderId="0" xfId="2" applyNumberFormat="1" applyFont="1" applyAlignment="1">
      <alignment horizontal="left"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9" fontId="2" fillId="0" borderId="3" xfId="1" applyFont="1" applyFill="1" applyBorder="1" applyAlignment="1">
      <alignment horizontal="center" vertical="center" wrapText="1"/>
    </xf>
    <xf numFmtId="9" fontId="2" fillId="0" borderId="9" xfId="1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165" fontId="7" fillId="0" borderId="7" xfId="1" applyNumberFormat="1" applyFont="1" applyFill="1" applyBorder="1" applyAlignment="1">
      <alignment horizontal="center" vertical="center" wrapText="1"/>
    </xf>
    <xf numFmtId="165" fontId="7" fillId="0" borderId="8" xfId="1" applyNumberFormat="1" applyFont="1" applyFill="1" applyBorder="1" applyAlignment="1">
      <alignment horizontal="center" vertical="center" wrapText="1"/>
    </xf>
    <xf numFmtId="165" fontId="7" fillId="0" borderId="13" xfId="1" applyNumberFormat="1" applyFont="1" applyFill="1" applyBorder="1" applyAlignment="1">
      <alignment horizontal="center" vertical="center" wrapText="1"/>
    </xf>
    <xf numFmtId="165" fontId="7" fillId="0" borderId="14" xfId="1" applyNumberFormat="1" applyFont="1" applyFill="1" applyBorder="1" applyAlignment="1">
      <alignment horizontal="center" vertical="center" wrapText="1"/>
    </xf>
    <xf numFmtId="165" fontId="7" fillId="0" borderId="3" xfId="1" quotePrefix="1" applyNumberFormat="1" applyFont="1" applyFill="1" applyBorder="1" applyAlignment="1">
      <alignment horizontal="center" vertical="center" wrapText="1"/>
    </xf>
    <xf numFmtId="165" fontId="7" fillId="0" borderId="9" xfId="1" quotePrefix="1" applyNumberFormat="1" applyFont="1" applyFill="1" applyBorder="1" applyAlignment="1">
      <alignment horizontal="center" vertical="center" wrapText="1"/>
    </xf>
  </cellXfs>
  <cellStyles count="6">
    <cellStyle name="~1" xfId="4" xr:uid="{00000000-0005-0000-0000-000000000000}"/>
    <cellStyle name="Comma" xfId="5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D49"/>
  <sheetViews>
    <sheetView tabSelected="1" zoomScale="61" zoomScaleNormal="61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U22" sqref="U22"/>
    </sheetView>
  </sheetViews>
  <sheetFormatPr defaultRowHeight="18.75" x14ac:dyDescent="0.3"/>
  <cols>
    <col min="1" max="1" width="9.85546875" style="3" customWidth="1"/>
    <col min="2" max="2" width="67.28515625" style="34" customWidth="1"/>
    <col min="3" max="3" width="22.5703125" style="35" customWidth="1"/>
    <col min="4" max="4" width="13.42578125" style="5" customWidth="1"/>
    <col min="5" max="5" width="15" style="5" customWidth="1"/>
    <col min="6" max="6" width="14.7109375" style="37" customWidth="1"/>
    <col min="7" max="7" width="22.28515625" style="38" customWidth="1"/>
    <col min="8" max="8" width="20.42578125" style="2" customWidth="1"/>
    <col min="9" max="9" width="21.28515625" style="2" customWidth="1"/>
    <col min="10" max="10" width="28" style="2" customWidth="1"/>
    <col min="11" max="12" width="25.28515625" style="2" hidden="1" customWidth="1"/>
    <col min="13" max="13" width="25.28515625" style="2" customWidth="1"/>
    <col min="14" max="14" width="27.140625" style="2" customWidth="1"/>
    <col min="15" max="15" width="19" style="93" hidden="1" customWidth="1"/>
    <col min="16" max="16" width="21.28515625" style="36" hidden="1" customWidth="1"/>
    <col min="17" max="19" width="17.42578125" style="36" hidden="1" customWidth="1"/>
    <col min="20" max="20" width="19.5703125" style="36" customWidth="1"/>
    <col min="21" max="21" width="18.42578125" style="36" customWidth="1"/>
    <col min="22" max="22" width="28.7109375" style="36" customWidth="1"/>
    <col min="23" max="23" width="28.7109375" style="36" hidden="1" customWidth="1"/>
    <col min="24" max="24" width="15.42578125" style="91" hidden="1" customWidth="1"/>
    <col min="25" max="25" width="28.7109375" style="36" hidden="1" customWidth="1"/>
    <col min="26" max="26" width="15.5703125" style="2" customWidth="1"/>
    <col min="27" max="27" width="19.7109375" style="2" customWidth="1"/>
    <col min="28" max="28" width="19.7109375" style="95" customWidth="1"/>
    <col min="29" max="33" width="19.7109375" style="2" customWidth="1"/>
    <col min="34" max="243" width="9.140625" style="2"/>
    <col min="244" max="244" width="8" style="2" customWidth="1"/>
    <col min="245" max="245" width="65.85546875" style="2" customWidth="1"/>
    <col min="246" max="246" width="18" style="2" customWidth="1"/>
    <col min="247" max="247" width="0" style="2" hidden="1" customWidth="1"/>
    <col min="248" max="248" width="13.42578125" style="2" customWidth="1"/>
    <col min="249" max="249" width="15" style="2" customWidth="1"/>
    <col min="250" max="250" width="0" style="2" hidden="1" customWidth="1"/>
    <col min="251" max="251" width="11" style="2" customWidth="1"/>
    <col min="252" max="252" width="14.7109375" style="2" customWidth="1"/>
    <col min="253" max="253" width="18.5703125" style="2" customWidth="1"/>
    <col min="254" max="254" width="17.140625" style="2" customWidth="1"/>
    <col min="255" max="255" width="17" style="2" customWidth="1"/>
    <col min="256" max="261" width="0" style="2" hidden="1" customWidth="1"/>
    <col min="262" max="262" width="16.28515625" style="2" customWidth="1"/>
    <col min="263" max="263" width="14.85546875" style="2" customWidth="1"/>
    <col min="264" max="264" width="16" style="2" customWidth="1"/>
    <col min="265" max="265" width="15.85546875" style="2" customWidth="1"/>
    <col min="266" max="266" width="19.5703125" style="2" customWidth="1"/>
    <col min="267" max="267" width="17.140625" style="2" customWidth="1"/>
    <col min="268" max="268" width="14" style="2" customWidth="1"/>
    <col min="269" max="269" width="10" style="2" customWidth="1"/>
    <col min="270" max="270" width="13.28515625" style="2" customWidth="1"/>
    <col min="271" max="276" width="0" style="2" hidden="1" customWidth="1"/>
    <col min="277" max="277" width="15.140625" style="2" customWidth="1"/>
    <col min="278" max="278" width="13.7109375" style="2" customWidth="1"/>
    <col min="279" max="279" width="12" style="2" customWidth="1"/>
    <col min="280" max="280" width="15.28515625" style="2" customWidth="1"/>
    <col min="281" max="281" width="13.28515625" style="2" customWidth="1"/>
    <col min="282" max="282" width="26.28515625" style="2" customWidth="1"/>
    <col min="283" max="289" width="19.7109375" style="2" customWidth="1"/>
    <col min="290" max="499" width="9.140625" style="2"/>
    <col min="500" max="500" width="8" style="2" customWidth="1"/>
    <col min="501" max="501" width="65.85546875" style="2" customWidth="1"/>
    <col min="502" max="502" width="18" style="2" customWidth="1"/>
    <col min="503" max="503" width="0" style="2" hidden="1" customWidth="1"/>
    <col min="504" max="504" width="13.42578125" style="2" customWidth="1"/>
    <col min="505" max="505" width="15" style="2" customWidth="1"/>
    <col min="506" max="506" width="0" style="2" hidden="1" customWidth="1"/>
    <col min="507" max="507" width="11" style="2" customWidth="1"/>
    <col min="508" max="508" width="14.7109375" style="2" customWidth="1"/>
    <col min="509" max="509" width="18.5703125" style="2" customWidth="1"/>
    <col min="510" max="510" width="17.140625" style="2" customWidth="1"/>
    <col min="511" max="511" width="17" style="2" customWidth="1"/>
    <col min="512" max="517" width="0" style="2" hidden="1" customWidth="1"/>
    <col min="518" max="518" width="16.28515625" style="2" customWidth="1"/>
    <col min="519" max="519" width="14.85546875" style="2" customWidth="1"/>
    <col min="520" max="520" width="16" style="2" customWidth="1"/>
    <col min="521" max="521" width="15.85546875" style="2" customWidth="1"/>
    <col min="522" max="522" width="19.5703125" style="2" customWidth="1"/>
    <col min="523" max="523" width="17.140625" style="2" customWidth="1"/>
    <col min="524" max="524" width="14" style="2" customWidth="1"/>
    <col min="525" max="525" width="10" style="2" customWidth="1"/>
    <col min="526" max="526" width="13.28515625" style="2" customWidth="1"/>
    <col min="527" max="532" width="0" style="2" hidden="1" customWidth="1"/>
    <col min="533" max="533" width="15.140625" style="2" customWidth="1"/>
    <col min="534" max="534" width="13.7109375" style="2" customWidth="1"/>
    <col min="535" max="535" width="12" style="2" customWidth="1"/>
    <col min="536" max="536" width="15.28515625" style="2" customWidth="1"/>
    <col min="537" max="537" width="13.28515625" style="2" customWidth="1"/>
    <col min="538" max="538" width="26.28515625" style="2" customWidth="1"/>
    <col min="539" max="545" width="19.7109375" style="2" customWidth="1"/>
    <col min="546" max="755" width="9.140625" style="2"/>
    <col min="756" max="756" width="8" style="2" customWidth="1"/>
    <col min="757" max="757" width="65.85546875" style="2" customWidth="1"/>
    <col min="758" max="758" width="18" style="2" customWidth="1"/>
    <col min="759" max="759" width="0" style="2" hidden="1" customWidth="1"/>
    <col min="760" max="760" width="13.42578125" style="2" customWidth="1"/>
    <col min="761" max="761" width="15" style="2" customWidth="1"/>
    <col min="762" max="762" width="0" style="2" hidden="1" customWidth="1"/>
    <col min="763" max="763" width="11" style="2" customWidth="1"/>
    <col min="764" max="764" width="14.7109375" style="2" customWidth="1"/>
    <col min="765" max="765" width="18.5703125" style="2" customWidth="1"/>
    <col min="766" max="766" width="17.140625" style="2" customWidth="1"/>
    <col min="767" max="767" width="17" style="2" customWidth="1"/>
    <col min="768" max="773" width="0" style="2" hidden="1" customWidth="1"/>
    <col min="774" max="774" width="16.28515625" style="2" customWidth="1"/>
    <col min="775" max="775" width="14.85546875" style="2" customWidth="1"/>
    <col min="776" max="776" width="16" style="2" customWidth="1"/>
    <col min="777" max="777" width="15.85546875" style="2" customWidth="1"/>
    <col min="778" max="778" width="19.5703125" style="2" customWidth="1"/>
    <col min="779" max="779" width="17.140625" style="2" customWidth="1"/>
    <col min="780" max="780" width="14" style="2" customWidth="1"/>
    <col min="781" max="781" width="10" style="2" customWidth="1"/>
    <col min="782" max="782" width="13.28515625" style="2" customWidth="1"/>
    <col min="783" max="788" width="0" style="2" hidden="1" customWidth="1"/>
    <col min="789" max="789" width="15.140625" style="2" customWidth="1"/>
    <col min="790" max="790" width="13.7109375" style="2" customWidth="1"/>
    <col min="791" max="791" width="12" style="2" customWidth="1"/>
    <col min="792" max="792" width="15.28515625" style="2" customWidth="1"/>
    <col min="793" max="793" width="13.28515625" style="2" customWidth="1"/>
    <col min="794" max="794" width="26.28515625" style="2" customWidth="1"/>
    <col min="795" max="801" width="19.7109375" style="2" customWidth="1"/>
    <col min="802" max="1011" width="9.140625" style="2"/>
    <col min="1012" max="1012" width="8" style="2" customWidth="1"/>
    <col min="1013" max="1013" width="65.85546875" style="2" customWidth="1"/>
    <col min="1014" max="1014" width="18" style="2" customWidth="1"/>
    <col min="1015" max="1015" width="0" style="2" hidden="1" customWidth="1"/>
    <col min="1016" max="1016" width="13.42578125" style="2" customWidth="1"/>
    <col min="1017" max="1017" width="15" style="2" customWidth="1"/>
    <col min="1018" max="1018" width="0" style="2" hidden="1" customWidth="1"/>
    <col min="1019" max="1019" width="11" style="2" customWidth="1"/>
    <col min="1020" max="1020" width="14.7109375" style="2" customWidth="1"/>
    <col min="1021" max="1021" width="18.5703125" style="2" customWidth="1"/>
    <col min="1022" max="1022" width="17.140625" style="2" customWidth="1"/>
    <col min="1023" max="1023" width="17" style="2" customWidth="1"/>
    <col min="1024" max="1029" width="0" style="2" hidden="1" customWidth="1"/>
    <col min="1030" max="1030" width="16.28515625" style="2" customWidth="1"/>
    <col min="1031" max="1031" width="14.85546875" style="2" customWidth="1"/>
    <col min="1032" max="1032" width="16" style="2" customWidth="1"/>
    <col min="1033" max="1033" width="15.85546875" style="2" customWidth="1"/>
    <col min="1034" max="1034" width="19.5703125" style="2" customWidth="1"/>
    <col min="1035" max="1035" width="17.140625" style="2" customWidth="1"/>
    <col min="1036" max="1036" width="14" style="2" customWidth="1"/>
    <col min="1037" max="1037" width="10" style="2" customWidth="1"/>
    <col min="1038" max="1038" width="13.28515625" style="2" customWidth="1"/>
    <col min="1039" max="1044" width="0" style="2" hidden="1" customWidth="1"/>
    <col min="1045" max="1045" width="15.140625" style="2" customWidth="1"/>
    <col min="1046" max="1046" width="13.7109375" style="2" customWidth="1"/>
    <col min="1047" max="1047" width="12" style="2" customWidth="1"/>
    <col min="1048" max="1048" width="15.28515625" style="2" customWidth="1"/>
    <col min="1049" max="1049" width="13.28515625" style="2" customWidth="1"/>
    <col min="1050" max="1050" width="26.28515625" style="2" customWidth="1"/>
    <col min="1051" max="1057" width="19.7109375" style="2" customWidth="1"/>
    <col min="1058" max="1267" width="9.140625" style="2"/>
    <col min="1268" max="1268" width="8" style="2" customWidth="1"/>
    <col min="1269" max="1269" width="65.85546875" style="2" customWidth="1"/>
    <col min="1270" max="1270" width="18" style="2" customWidth="1"/>
    <col min="1271" max="1271" width="0" style="2" hidden="1" customWidth="1"/>
    <col min="1272" max="1272" width="13.42578125" style="2" customWidth="1"/>
    <col min="1273" max="1273" width="15" style="2" customWidth="1"/>
    <col min="1274" max="1274" width="0" style="2" hidden="1" customWidth="1"/>
    <col min="1275" max="1275" width="11" style="2" customWidth="1"/>
    <col min="1276" max="1276" width="14.7109375" style="2" customWidth="1"/>
    <col min="1277" max="1277" width="18.5703125" style="2" customWidth="1"/>
    <col min="1278" max="1278" width="17.140625" style="2" customWidth="1"/>
    <col min="1279" max="1279" width="17" style="2" customWidth="1"/>
    <col min="1280" max="1285" width="0" style="2" hidden="1" customWidth="1"/>
    <col min="1286" max="1286" width="16.28515625" style="2" customWidth="1"/>
    <col min="1287" max="1287" width="14.85546875" style="2" customWidth="1"/>
    <col min="1288" max="1288" width="16" style="2" customWidth="1"/>
    <col min="1289" max="1289" width="15.85546875" style="2" customWidth="1"/>
    <col min="1290" max="1290" width="19.5703125" style="2" customWidth="1"/>
    <col min="1291" max="1291" width="17.140625" style="2" customWidth="1"/>
    <col min="1292" max="1292" width="14" style="2" customWidth="1"/>
    <col min="1293" max="1293" width="10" style="2" customWidth="1"/>
    <col min="1294" max="1294" width="13.28515625" style="2" customWidth="1"/>
    <col min="1295" max="1300" width="0" style="2" hidden="1" customWidth="1"/>
    <col min="1301" max="1301" width="15.140625" style="2" customWidth="1"/>
    <col min="1302" max="1302" width="13.7109375" style="2" customWidth="1"/>
    <col min="1303" max="1303" width="12" style="2" customWidth="1"/>
    <col min="1304" max="1304" width="15.28515625" style="2" customWidth="1"/>
    <col min="1305" max="1305" width="13.28515625" style="2" customWidth="1"/>
    <col min="1306" max="1306" width="26.28515625" style="2" customWidth="1"/>
    <col min="1307" max="1313" width="19.7109375" style="2" customWidth="1"/>
    <col min="1314" max="1523" width="9.140625" style="2"/>
    <col min="1524" max="1524" width="8" style="2" customWidth="1"/>
    <col min="1525" max="1525" width="65.85546875" style="2" customWidth="1"/>
    <col min="1526" max="1526" width="18" style="2" customWidth="1"/>
    <col min="1527" max="1527" width="0" style="2" hidden="1" customWidth="1"/>
    <col min="1528" max="1528" width="13.42578125" style="2" customWidth="1"/>
    <col min="1529" max="1529" width="15" style="2" customWidth="1"/>
    <col min="1530" max="1530" width="0" style="2" hidden="1" customWidth="1"/>
    <col min="1531" max="1531" width="11" style="2" customWidth="1"/>
    <col min="1532" max="1532" width="14.7109375" style="2" customWidth="1"/>
    <col min="1533" max="1533" width="18.5703125" style="2" customWidth="1"/>
    <col min="1534" max="1534" width="17.140625" style="2" customWidth="1"/>
    <col min="1535" max="1535" width="17" style="2" customWidth="1"/>
    <col min="1536" max="1541" width="0" style="2" hidden="1" customWidth="1"/>
    <col min="1542" max="1542" width="16.28515625" style="2" customWidth="1"/>
    <col min="1543" max="1543" width="14.85546875" style="2" customWidth="1"/>
    <col min="1544" max="1544" width="16" style="2" customWidth="1"/>
    <col min="1545" max="1545" width="15.85546875" style="2" customWidth="1"/>
    <col min="1546" max="1546" width="19.5703125" style="2" customWidth="1"/>
    <col min="1547" max="1547" width="17.140625" style="2" customWidth="1"/>
    <col min="1548" max="1548" width="14" style="2" customWidth="1"/>
    <col min="1549" max="1549" width="10" style="2" customWidth="1"/>
    <col min="1550" max="1550" width="13.28515625" style="2" customWidth="1"/>
    <col min="1551" max="1556" width="0" style="2" hidden="1" customWidth="1"/>
    <col min="1557" max="1557" width="15.140625" style="2" customWidth="1"/>
    <col min="1558" max="1558" width="13.7109375" style="2" customWidth="1"/>
    <col min="1559" max="1559" width="12" style="2" customWidth="1"/>
    <col min="1560" max="1560" width="15.28515625" style="2" customWidth="1"/>
    <col min="1561" max="1561" width="13.28515625" style="2" customWidth="1"/>
    <col min="1562" max="1562" width="26.28515625" style="2" customWidth="1"/>
    <col min="1563" max="1569" width="19.7109375" style="2" customWidth="1"/>
    <col min="1570" max="1779" width="9.140625" style="2"/>
    <col min="1780" max="1780" width="8" style="2" customWidth="1"/>
    <col min="1781" max="1781" width="65.85546875" style="2" customWidth="1"/>
    <col min="1782" max="1782" width="18" style="2" customWidth="1"/>
    <col min="1783" max="1783" width="0" style="2" hidden="1" customWidth="1"/>
    <col min="1784" max="1784" width="13.42578125" style="2" customWidth="1"/>
    <col min="1785" max="1785" width="15" style="2" customWidth="1"/>
    <col min="1786" max="1786" width="0" style="2" hidden="1" customWidth="1"/>
    <col min="1787" max="1787" width="11" style="2" customWidth="1"/>
    <col min="1788" max="1788" width="14.7109375" style="2" customWidth="1"/>
    <col min="1789" max="1789" width="18.5703125" style="2" customWidth="1"/>
    <col min="1790" max="1790" width="17.140625" style="2" customWidth="1"/>
    <col min="1791" max="1791" width="17" style="2" customWidth="1"/>
    <col min="1792" max="1797" width="0" style="2" hidden="1" customWidth="1"/>
    <col min="1798" max="1798" width="16.28515625" style="2" customWidth="1"/>
    <col min="1799" max="1799" width="14.85546875" style="2" customWidth="1"/>
    <col min="1800" max="1800" width="16" style="2" customWidth="1"/>
    <col min="1801" max="1801" width="15.85546875" style="2" customWidth="1"/>
    <col min="1802" max="1802" width="19.5703125" style="2" customWidth="1"/>
    <col min="1803" max="1803" width="17.140625" style="2" customWidth="1"/>
    <col min="1804" max="1804" width="14" style="2" customWidth="1"/>
    <col min="1805" max="1805" width="10" style="2" customWidth="1"/>
    <col min="1806" max="1806" width="13.28515625" style="2" customWidth="1"/>
    <col min="1807" max="1812" width="0" style="2" hidden="1" customWidth="1"/>
    <col min="1813" max="1813" width="15.140625" style="2" customWidth="1"/>
    <col min="1814" max="1814" width="13.7109375" style="2" customWidth="1"/>
    <col min="1815" max="1815" width="12" style="2" customWidth="1"/>
    <col min="1816" max="1816" width="15.28515625" style="2" customWidth="1"/>
    <col min="1817" max="1817" width="13.28515625" style="2" customWidth="1"/>
    <col min="1818" max="1818" width="26.28515625" style="2" customWidth="1"/>
    <col min="1819" max="1825" width="19.7109375" style="2" customWidth="1"/>
    <col min="1826" max="2035" width="9.140625" style="2"/>
    <col min="2036" max="2036" width="8" style="2" customWidth="1"/>
    <col min="2037" max="2037" width="65.85546875" style="2" customWidth="1"/>
    <col min="2038" max="2038" width="18" style="2" customWidth="1"/>
    <col min="2039" max="2039" width="0" style="2" hidden="1" customWidth="1"/>
    <col min="2040" max="2040" width="13.42578125" style="2" customWidth="1"/>
    <col min="2041" max="2041" width="15" style="2" customWidth="1"/>
    <col min="2042" max="2042" width="0" style="2" hidden="1" customWidth="1"/>
    <col min="2043" max="2043" width="11" style="2" customWidth="1"/>
    <col min="2044" max="2044" width="14.7109375" style="2" customWidth="1"/>
    <col min="2045" max="2045" width="18.5703125" style="2" customWidth="1"/>
    <col min="2046" max="2046" width="17.140625" style="2" customWidth="1"/>
    <col min="2047" max="2047" width="17" style="2" customWidth="1"/>
    <col min="2048" max="2053" width="0" style="2" hidden="1" customWidth="1"/>
    <col min="2054" max="2054" width="16.28515625" style="2" customWidth="1"/>
    <col min="2055" max="2055" width="14.85546875" style="2" customWidth="1"/>
    <col min="2056" max="2056" width="16" style="2" customWidth="1"/>
    <col min="2057" max="2057" width="15.85546875" style="2" customWidth="1"/>
    <col min="2058" max="2058" width="19.5703125" style="2" customWidth="1"/>
    <col min="2059" max="2059" width="17.140625" style="2" customWidth="1"/>
    <col min="2060" max="2060" width="14" style="2" customWidth="1"/>
    <col min="2061" max="2061" width="10" style="2" customWidth="1"/>
    <col min="2062" max="2062" width="13.28515625" style="2" customWidth="1"/>
    <col min="2063" max="2068" width="0" style="2" hidden="1" customWidth="1"/>
    <col min="2069" max="2069" width="15.140625" style="2" customWidth="1"/>
    <col min="2070" max="2070" width="13.7109375" style="2" customWidth="1"/>
    <col min="2071" max="2071" width="12" style="2" customWidth="1"/>
    <col min="2072" max="2072" width="15.28515625" style="2" customWidth="1"/>
    <col min="2073" max="2073" width="13.28515625" style="2" customWidth="1"/>
    <col min="2074" max="2074" width="26.28515625" style="2" customWidth="1"/>
    <col min="2075" max="2081" width="19.7109375" style="2" customWidth="1"/>
    <col min="2082" max="2291" width="9.140625" style="2"/>
    <col min="2292" max="2292" width="8" style="2" customWidth="1"/>
    <col min="2293" max="2293" width="65.85546875" style="2" customWidth="1"/>
    <col min="2294" max="2294" width="18" style="2" customWidth="1"/>
    <col min="2295" max="2295" width="0" style="2" hidden="1" customWidth="1"/>
    <col min="2296" max="2296" width="13.42578125" style="2" customWidth="1"/>
    <col min="2297" max="2297" width="15" style="2" customWidth="1"/>
    <col min="2298" max="2298" width="0" style="2" hidden="1" customWidth="1"/>
    <col min="2299" max="2299" width="11" style="2" customWidth="1"/>
    <col min="2300" max="2300" width="14.7109375" style="2" customWidth="1"/>
    <col min="2301" max="2301" width="18.5703125" style="2" customWidth="1"/>
    <col min="2302" max="2302" width="17.140625" style="2" customWidth="1"/>
    <col min="2303" max="2303" width="17" style="2" customWidth="1"/>
    <col min="2304" max="2309" width="0" style="2" hidden="1" customWidth="1"/>
    <col min="2310" max="2310" width="16.28515625" style="2" customWidth="1"/>
    <col min="2311" max="2311" width="14.85546875" style="2" customWidth="1"/>
    <col min="2312" max="2312" width="16" style="2" customWidth="1"/>
    <col min="2313" max="2313" width="15.85546875" style="2" customWidth="1"/>
    <col min="2314" max="2314" width="19.5703125" style="2" customWidth="1"/>
    <col min="2315" max="2315" width="17.140625" style="2" customWidth="1"/>
    <col min="2316" max="2316" width="14" style="2" customWidth="1"/>
    <col min="2317" max="2317" width="10" style="2" customWidth="1"/>
    <col min="2318" max="2318" width="13.28515625" style="2" customWidth="1"/>
    <col min="2319" max="2324" width="0" style="2" hidden="1" customWidth="1"/>
    <col min="2325" max="2325" width="15.140625" style="2" customWidth="1"/>
    <col min="2326" max="2326" width="13.7109375" style="2" customWidth="1"/>
    <col min="2327" max="2327" width="12" style="2" customWidth="1"/>
    <col min="2328" max="2328" width="15.28515625" style="2" customWidth="1"/>
    <col min="2329" max="2329" width="13.28515625" style="2" customWidth="1"/>
    <col min="2330" max="2330" width="26.28515625" style="2" customWidth="1"/>
    <col min="2331" max="2337" width="19.7109375" style="2" customWidth="1"/>
    <col min="2338" max="2547" width="9.140625" style="2"/>
    <col min="2548" max="2548" width="8" style="2" customWidth="1"/>
    <col min="2549" max="2549" width="65.85546875" style="2" customWidth="1"/>
    <col min="2550" max="2550" width="18" style="2" customWidth="1"/>
    <col min="2551" max="2551" width="0" style="2" hidden="1" customWidth="1"/>
    <col min="2552" max="2552" width="13.42578125" style="2" customWidth="1"/>
    <col min="2553" max="2553" width="15" style="2" customWidth="1"/>
    <col min="2554" max="2554" width="0" style="2" hidden="1" customWidth="1"/>
    <col min="2555" max="2555" width="11" style="2" customWidth="1"/>
    <col min="2556" max="2556" width="14.7109375" style="2" customWidth="1"/>
    <col min="2557" max="2557" width="18.5703125" style="2" customWidth="1"/>
    <col min="2558" max="2558" width="17.140625" style="2" customWidth="1"/>
    <col min="2559" max="2559" width="17" style="2" customWidth="1"/>
    <col min="2560" max="2565" width="0" style="2" hidden="1" customWidth="1"/>
    <col min="2566" max="2566" width="16.28515625" style="2" customWidth="1"/>
    <col min="2567" max="2567" width="14.85546875" style="2" customWidth="1"/>
    <col min="2568" max="2568" width="16" style="2" customWidth="1"/>
    <col min="2569" max="2569" width="15.85546875" style="2" customWidth="1"/>
    <col min="2570" max="2570" width="19.5703125" style="2" customWidth="1"/>
    <col min="2571" max="2571" width="17.140625" style="2" customWidth="1"/>
    <col min="2572" max="2572" width="14" style="2" customWidth="1"/>
    <col min="2573" max="2573" width="10" style="2" customWidth="1"/>
    <col min="2574" max="2574" width="13.28515625" style="2" customWidth="1"/>
    <col min="2575" max="2580" width="0" style="2" hidden="1" customWidth="1"/>
    <col min="2581" max="2581" width="15.140625" style="2" customWidth="1"/>
    <col min="2582" max="2582" width="13.7109375" style="2" customWidth="1"/>
    <col min="2583" max="2583" width="12" style="2" customWidth="1"/>
    <col min="2584" max="2584" width="15.28515625" style="2" customWidth="1"/>
    <col min="2585" max="2585" width="13.28515625" style="2" customWidth="1"/>
    <col min="2586" max="2586" width="26.28515625" style="2" customWidth="1"/>
    <col min="2587" max="2593" width="19.7109375" style="2" customWidth="1"/>
    <col min="2594" max="2803" width="9.140625" style="2"/>
    <col min="2804" max="2804" width="8" style="2" customWidth="1"/>
    <col min="2805" max="2805" width="65.85546875" style="2" customWidth="1"/>
    <col min="2806" max="2806" width="18" style="2" customWidth="1"/>
    <col min="2807" max="2807" width="0" style="2" hidden="1" customWidth="1"/>
    <col min="2808" max="2808" width="13.42578125" style="2" customWidth="1"/>
    <col min="2809" max="2809" width="15" style="2" customWidth="1"/>
    <col min="2810" max="2810" width="0" style="2" hidden="1" customWidth="1"/>
    <col min="2811" max="2811" width="11" style="2" customWidth="1"/>
    <col min="2812" max="2812" width="14.7109375" style="2" customWidth="1"/>
    <col min="2813" max="2813" width="18.5703125" style="2" customWidth="1"/>
    <col min="2814" max="2814" width="17.140625" style="2" customWidth="1"/>
    <col min="2815" max="2815" width="17" style="2" customWidth="1"/>
    <col min="2816" max="2821" width="0" style="2" hidden="1" customWidth="1"/>
    <col min="2822" max="2822" width="16.28515625" style="2" customWidth="1"/>
    <col min="2823" max="2823" width="14.85546875" style="2" customWidth="1"/>
    <col min="2824" max="2824" width="16" style="2" customWidth="1"/>
    <col min="2825" max="2825" width="15.85546875" style="2" customWidth="1"/>
    <col min="2826" max="2826" width="19.5703125" style="2" customWidth="1"/>
    <col min="2827" max="2827" width="17.140625" style="2" customWidth="1"/>
    <col min="2828" max="2828" width="14" style="2" customWidth="1"/>
    <col min="2829" max="2829" width="10" style="2" customWidth="1"/>
    <col min="2830" max="2830" width="13.28515625" style="2" customWidth="1"/>
    <col min="2831" max="2836" width="0" style="2" hidden="1" customWidth="1"/>
    <col min="2837" max="2837" width="15.140625" style="2" customWidth="1"/>
    <col min="2838" max="2838" width="13.7109375" style="2" customWidth="1"/>
    <col min="2839" max="2839" width="12" style="2" customWidth="1"/>
    <col min="2840" max="2840" width="15.28515625" style="2" customWidth="1"/>
    <col min="2841" max="2841" width="13.28515625" style="2" customWidth="1"/>
    <col min="2842" max="2842" width="26.28515625" style="2" customWidth="1"/>
    <col min="2843" max="2849" width="19.7109375" style="2" customWidth="1"/>
    <col min="2850" max="3059" width="9.140625" style="2"/>
    <col min="3060" max="3060" width="8" style="2" customWidth="1"/>
    <col min="3061" max="3061" width="65.85546875" style="2" customWidth="1"/>
    <col min="3062" max="3062" width="18" style="2" customWidth="1"/>
    <col min="3063" max="3063" width="0" style="2" hidden="1" customWidth="1"/>
    <col min="3064" max="3064" width="13.42578125" style="2" customWidth="1"/>
    <col min="3065" max="3065" width="15" style="2" customWidth="1"/>
    <col min="3066" max="3066" width="0" style="2" hidden="1" customWidth="1"/>
    <col min="3067" max="3067" width="11" style="2" customWidth="1"/>
    <col min="3068" max="3068" width="14.7109375" style="2" customWidth="1"/>
    <col min="3069" max="3069" width="18.5703125" style="2" customWidth="1"/>
    <col min="3070" max="3070" width="17.140625" style="2" customWidth="1"/>
    <col min="3071" max="3071" width="17" style="2" customWidth="1"/>
    <col min="3072" max="3077" width="0" style="2" hidden="1" customWidth="1"/>
    <col min="3078" max="3078" width="16.28515625" style="2" customWidth="1"/>
    <col min="3079" max="3079" width="14.85546875" style="2" customWidth="1"/>
    <col min="3080" max="3080" width="16" style="2" customWidth="1"/>
    <col min="3081" max="3081" width="15.85546875" style="2" customWidth="1"/>
    <col min="3082" max="3082" width="19.5703125" style="2" customWidth="1"/>
    <col min="3083" max="3083" width="17.140625" style="2" customWidth="1"/>
    <col min="3084" max="3084" width="14" style="2" customWidth="1"/>
    <col min="3085" max="3085" width="10" style="2" customWidth="1"/>
    <col min="3086" max="3086" width="13.28515625" style="2" customWidth="1"/>
    <col min="3087" max="3092" width="0" style="2" hidden="1" customWidth="1"/>
    <col min="3093" max="3093" width="15.140625" style="2" customWidth="1"/>
    <col min="3094" max="3094" width="13.7109375" style="2" customWidth="1"/>
    <col min="3095" max="3095" width="12" style="2" customWidth="1"/>
    <col min="3096" max="3096" width="15.28515625" style="2" customWidth="1"/>
    <col min="3097" max="3097" width="13.28515625" style="2" customWidth="1"/>
    <col min="3098" max="3098" width="26.28515625" style="2" customWidth="1"/>
    <col min="3099" max="3105" width="19.7109375" style="2" customWidth="1"/>
    <col min="3106" max="3315" width="9.140625" style="2"/>
    <col min="3316" max="3316" width="8" style="2" customWidth="1"/>
    <col min="3317" max="3317" width="65.85546875" style="2" customWidth="1"/>
    <col min="3318" max="3318" width="18" style="2" customWidth="1"/>
    <col min="3319" max="3319" width="0" style="2" hidden="1" customWidth="1"/>
    <col min="3320" max="3320" width="13.42578125" style="2" customWidth="1"/>
    <col min="3321" max="3321" width="15" style="2" customWidth="1"/>
    <col min="3322" max="3322" width="0" style="2" hidden="1" customWidth="1"/>
    <col min="3323" max="3323" width="11" style="2" customWidth="1"/>
    <col min="3324" max="3324" width="14.7109375" style="2" customWidth="1"/>
    <col min="3325" max="3325" width="18.5703125" style="2" customWidth="1"/>
    <col min="3326" max="3326" width="17.140625" style="2" customWidth="1"/>
    <col min="3327" max="3327" width="17" style="2" customWidth="1"/>
    <col min="3328" max="3333" width="0" style="2" hidden="1" customWidth="1"/>
    <col min="3334" max="3334" width="16.28515625" style="2" customWidth="1"/>
    <col min="3335" max="3335" width="14.85546875" style="2" customWidth="1"/>
    <col min="3336" max="3336" width="16" style="2" customWidth="1"/>
    <col min="3337" max="3337" width="15.85546875" style="2" customWidth="1"/>
    <col min="3338" max="3338" width="19.5703125" style="2" customWidth="1"/>
    <col min="3339" max="3339" width="17.140625" style="2" customWidth="1"/>
    <col min="3340" max="3340" width="14" style="2" customWidth="1"/>
    <col min="3341" max="3341" width="10" style="2" customWidth="1"/>
    <col min="3342" max="3342" width="13.28515625" style="2" customWidth="1"/>
    <col min="3343" max="3348" width="0" style="2" hidden="1" customWidth="1"/>
    <col min="3349" max="3349" width="15.140625" style="2" customWidth="1"/>
    <col min="3350" max="3350" width="13.7109375" style="2" customWidth="1"/>
    <col min="3351" max="3351" width="12" style="2" customWidth="1"/>
    <col min="3352" max="3352" width="15.28515625" style="2" customWidth="1"/>
    <col min="3353" max="3353" width="13.28515625" style="2" customWidth="1"/>
    <col min="3354" max="3354" width="26.28515625" style="2" customWidth="1"/>
    <col min="3355" max="3361" width="19.7109375" style="2" customWidth="1"/>
    <col min="3362" max="3571" width="9.140625" style="2"/>
    <col min="3572" max="3572" width="8" style="2" customWidth="1"/>
    <col min="3573" max="3573" width="65.85546875" style="2" customWidth="1"/>
    <col min="3574" max="3574" width="18" style="2" customWidth="1"/>
    <col min="3575" max="3575" width="0" style="2" hidden="1" customWidth="1"/>
    <col min="3576" max="3576" width="13.42578125" style="2" customWidth="1"/>
    <col min="3577" max="3577" width="15" style="2" customWidth="1"/>
    <col min="3578" max="3578" width="0" style="2" hidden="1" customWidth="1"/>
    <col min="3579" max="3579" width="11" style="2" customWidth="1"/>
    <col min="3580" max="3580" width="14.7109375" style="2" customWidth="1"/>
    <col min="3581" max="3581" width="18.5703125" style="2" customWidth="1"/>
    <col min="3582" max="3582" width="17.140625" style="2" customWidth="1"/>
    <col min="3583" max="3583" width="17" style="2" customWidth="1"/>
    <col min="3584" max="3589" width="0" style="2" hidden="1" customWidth="1"/>
    <col min="3590" max="3590" width="16.28515625" style="2" customWidth="1"/>
    <col min="3591" max="3591" width="14.85546875" style="2" customWidth="1"/>
    <col min="3592" max="3592" width="16" style="2" customWidth="1"/>
    <col min="3593" max="3593" width="15.85546875" style="2" customWidth="1"/>
    <col min="3594" max="3594" width="19.5703125" style="2" customWidth="1"/>
    <col min="3595" max="3595" width="17.140625" style="2" customWidth="1"/>
    <col min="3596" max="3596" width="14" style="2" customWidth="1"/>
    <col min="3597" max="3597" width="10" style="2" customWidth="1"/>
    <col min="3598" max="3598" width="13.28515625" style="2" customWidth="1"/>
    <col min="3599" max="3604" width="0" style="2" hidden="1" customWidth="1"/>
    <col min="3605" max="3605" width="15.140625" style="2" customWidth="1"/>
    <col min="3606" max="3606" width="13.7109375" style="2" customWidth="1"/>
    <col min="3607" max="3607" width="12" style="2" customWidth="1"/>
    <col min="3608" max="3608" width="15.28515625" style="2" customWidth="1"/>
    <col min="3609" max="3609" width="13.28515625" style="2" customWidth="1"/>
    <col min="3610" max="3610" width="26.28515625" style="2" customWidth="1"/>
    <col min="3611" max="3617" width="19.7109375" style="2" customWidth="1"/>
    <col min="3618" max="3827" width="9.140625" style="2"/>
    <col min="3828" max="3828" width="8" style="2" customWidth="1"/>
    <col min="3829" max="3829" width="65.85546875" style="2" customWidth="1"/>
    <col min="3830" max="3830" width="18" style="2" customWidth="1"/>
    <col min="3831" max="3831" width="0" style="2" hidden="1" customWidth="1"/>
    <col min="3832" max="3832" width="13.42578125" style="2" customWidth="1"/>
    <col min="3833" max="3833" width="15" style="2" customWidth="1"/>
    <col min="3834" max="3834" width="0" style="2" hidden="1" customWidth="1"/>
    <col min="3835" max="3835" width="11" style="2" customWidth="1"/>
    <col min="3836" max="3836" width="14.7109375" style="2" customWidth="1"/>
    <col min="3837" max="3837" width="18.5703125" style="2" customWidth="1"/>
    <col min="3838" max="3838" width="17.140625" style="2" customWidth="1"/>
    <col min="3839" max="3839" width="17" style="2" customWidth="1"/>
    <col min="3840" max="3845" width="0" style="2" hidden="1" customWidth="1"/>
    <col min="3846" max="3846" width="16.28515625" style="2" customWidth="1"/>
    <col min="3847" max="3847" width="14.85546875" style="2" customWidth="1"/>
    <col min="3848" max="3848" width="16" style="2" customWidth="1"/>
    <col min="3849" max="3849" width="15.85546875" style="2" customWidth="1"/>
    <col min="3850" max="3850" width="19.5703125" style="2" customWidth="1"/>
    <col min="3851" max="3851" width="17.140625" style="2" customWidth="1"/>
    <col min="3852" max="3852" width="14" style="2" customWidth="1"/>
    <col min="3853" max="3853" width="10" style="2" customWidth="1"/>
    <col min="3854" max="3854" width="13.28515625" style="2" customWidth="1"/>
    <col min="3855" max="3860" width="0" style="2" hidden="1" customWidth="1"/>
    <col min="3861" max="3861" width="15.140625" style="2" customWidth="1"/>
    <col min="3862" max="3862" width="13.7109375" style="2" customWidth="1"/>
    <col min="3863" max="3863" width="12" style="2" customWidth="1"/>
    <col min="3864" max="3864" width="15.28515625" style="2" customWidth="1"/>
    <col min="3865" max="3865" width="13.28515625" style="2" customWidth="1"/>
    <col min="3866" max="3866" width="26.28515625" style="2" customWidth="1"/>
    <col min="3867" max="3873" width="19.7109375" style="2" customWidth="1"/>
    <col min="3874" max="4083" width="9.140625" style="2"/>
    <col min="4084" max="4084" width="8" style="2" customWidth="1"/>
    <col min="4085" max="4085" width="65.85546875" style="2" customWidth="1"/>
    <col min="4086" max="4086" width="18" style="2" customWidth="1"/>
    <col min="4087" max="4087" width="0" style="2" hidden="1" customWidth="1"/>
    <col min="4088" max="4088" width="13.42578125" style="2" customWidth="1"/>
    <col min="4089" max="4089" width="15" style="2" customWidth="1"/>
    <col min="4090" max="4090" width="0" style="2" hidden="1" customWidth="1"/>
    <col min="4091" max="4091" width="11" style="2" customWidth="1"/>
    <col min="4092" max="4092" width="14.7109375" style="2" customWidth="1"/>
    <col min="4093" max="4093" width="18.5703125" style="2" customWidth="1"/>
    <col min="4094" max="4094" width="17.140625" style="2" customWidth="1"/>
    <col min="4095" max="4095" width="17" style="2" customWidth="1"/>
    <col min="4096" max="4101" width="0" style="2" hidden="1" customWidth="1"/>
    <col min="4102" max="4102" width="16.28515625" style="2" customWidth="1"/>
    <col min="4103" max="4103" width="14.85546875" style="2" customWidth="1"/>
    <col min="4104" max="4104" width="16" style="2" customWidth="1"/>
    <col min="4105" max="4105" width="15.85546875" style="2" customWidth="1"/>
    <col min="4106" max="4106" width="19.5703125" style="2" customWidth="1"/>
    <col min="4107" max="4107" width="17.140625" style="2" customWidth="1"/>
    <col min="4108" max="4108" width="14" style="2" customWidth="1"/>
    <col min="4109" max="4109" width="10" style="2" customWidth="1"/>
    <col min="4110" max="4110" width="13.28515625" style="2" customWidth="1"/>
    <col min="4111" max="4116" width="0" style="2" hidden="1" customWidth="1"/>
    <col min="4117" max="4117" width="15.140625" style="2" customWidth="1"/>
    <col min="4118" max="4118" width="13.7109375" style="2" customWidth="1"/>
    <col min="4119" max="4119" width="12" style="2" customWidth="1"/>
    <col min="4120" max="4120" width="15.28515625" style="2" customWidth="1"/>
    <col min="4121" max="4121" width="13.28515625" style="2" customWidth="1"/>
    <col min="4122" max="4122" width="26.28515625" style="2" customWidth="1"/>
    <col min="4123" max="4129" width="19.7109375" style="2" customWidth="1"/>
    <col min="4130" max="4339" width="9.140625" style="2"/>
    <col min="4340" max="4340" width="8" style="2" customWidth="1"/>
    <col min="4341" max="4341" width="65.85546875" style="2" customWidth="1"/>
    <col min="4342" max="4342" width="18" style="2" customWidth="1"/>
    <col min="4343" max="4343" width="0" style="2" hidden="1" customWidth="1"/>
    <col min="4344" max="4344" width="13.42578125" style="2" customWidth="1"/>
    <col min="4345" max="4345" width="15" style="2" customWidth="1"/>
    <col min="4346" max="4346" width="0" style="2" hidden="1" customWidth="1"/>
    <col min="4347" max="4347" width="11" style="2" customWidth="1"/>
    <col min="4348" max="4348" width="14.7109375" style="2" customWidth="1"/>
    <col min="4349" max="4349" width="18.5703125" style="2" customWidth="1"/>
    <col min="4350" max="4350" width="17.140625" style="2" customWidth="1"/>
    <col min="4351" max="4351" width="17" style="2" customWidth="1"/>
    <col min="4352" max="4357" width="0" style="2" hidden="1" customWidth="1"/>
    <col min="4358" max="4358" width="16.28515625" style="2" customWidth="1"/>
    <col min="4359" max="4359" width="14.85546875" style="2" customWidth="1"/>
    <col min="4360" max="4360" width="16" style="2" customWidth="1"/>
    <col min="4361" max="4361" width="15.85546875" style="2" customWidth="1"/>
    <col min="4362" max="4362" width="19.5703125" style="2" customWidth="1"/>
    <col min="4363" max="4363" width="17.140625" style="2" customWidth="1"/>
    <col min="4364" max="4364" width="14" style="2" customWidth="1"/>
    <col min="4365" max="4365" width="10" style="2" customWidth="1"/>
    <col min="4366" max="4366" width="13.28515625" style="2" customWidth="1"/>
    <col min="4367" max="4372" width="0" style="2" hidden="1" customWidth="1"/>
    <col min="4373" max="4373" width="15.140625" style="2" customWidth="1"/>
    <col min="4374" max="4374" width="13.7109375" style="2" customWidth="1"/>
    <col min="4375" max="4375" width="12" style="2" customWidth="1"/>
    <col min="4376" max="4376" width="15.28515625" style="2" customWidth="1"/>
    <col min="4377" max="4377" width="13.28515625" style="2" customWidth="1"/>
    <col min="4378" max="4378" width="26.28515625" style="2" customWidth="1"/>
    <col min="4379" max="4385" width="19.7109375" style="2" customWidth="1"/>
    <col min="4386" max="4595" width="9.140625" style="2"/>
    <col min="4596" max="4596" width="8" style="2" customWidth="1"/>
    <col min="4597" max="4597" width="65.85546875" style="2" customWidth="1"/>
    <col min="4598" max="4598" width="18" style="2" customWidth="1"/>
    <col min="4599" max="4599" width="0" style="2" hidden="1" customWidth="1"/>
    <col min="4600" max="4600" width="13.42578125" style="2" customWidth="1"/>
    <col min="4601" max="4601" width="15" style="2" customWidth="1"/>
    <col min="4602" max="4602" width="0" style="2" hidden="1" customWidth="1"/>
    <col min="4603" max="4603" width="11" style="2" customWidth="1"/>
    <col min="4604" max="4604" width="14.7109375" style="2" customWidth="1"/>
    <col min="4605" max="4605" width="18.5703125" style="2" customWidth="1"/>
    <col min="4606" max="4606" width="17.140625" style="2" customWidth="1"/>
    <col min="4607" max="4607" width="17" style="2" customWidth="1"/>
    <col min="4608" max="4613" width="0" style="2" hidden="1" customWidth="1"/>
    <col min="4614" max="4614" width="16.28515625" style="2" customWidth="1"/>
    <col min="4615" max="4615" width="14.85546875" style="2" customWidth="1"/>
    <col min="4616" max="4616" width="16" style="2" customWidth="1"/>
    <col min="4617" max="4617" width="15.85546875" style="2" customWidth="1"/>
    <col min="4618" max="4618" width="19.5703125" style="2" customWidth="1"/>
    <col min="4619" max="4619" width="17.140625" style="2" customWidth="1"/>
    <col min="4620" max="4620" width="14" style="2" customWidth="1"/>
    <col min="4621" max="4621" width="10" style="2" customWidth="1"/>
    <col min="4622" max="4622" width="13.28515625" style="2" customWidth="1"/>
    <col min="4623" max="4628" width="0" style="2" hidden="1" customWidth="1"/>
    <col min="4629" max="4629" width="15.140625" style="2" customWidth="1"/>
    <col min="4630" max="4630" width="13.7109375" style="2" customWidth="1"/>
    <col min="4631" max="4631" width="12" style="2" customWidth="1"/>
    <col min="4632" max="4632" width="15.28515625" style="2" customWidth="1"/>
    <col min="4633" max="4633" width="13.28515625" style="2" customWidth="1"/>
    <col min="4634" max="4634" width="26.28515625" style="2" customWidth="1"/>
    <col min="4635" max="4641" width="19.7109375" style="2" customWidth="1"/>
    <col min="4642" max="4851" width="9.140625" style="2"/>
    <col min="4852" max="4852" width="8" style="2" customWidth="1"/>
    <col min="4853" max="4853" width="65.85546875" style="2" customWidth="1"/>
    <col min="4854" max="4854" width="18" style="2" customWidth="1"/>
    <col min="4855" max="4855" width="0" style="2" hidden="1" customWidth="1"/>
    <col min="4856" max="4856" width="13.42578125" style="2" customWidth="1"/>
    <col min="4857" max="4857" width="15" style="2" customWidth="1"/>
    <col min="4858" max="4858" width="0" style="2" hidden="1" customWidth="1"/>
    <col min="4859" max="4859" width="11" style="2" customWidth="1"/>
    <col min="4860" max="4860" width="14.7109375" style="2" customWidth="1"/>
    <col min="4861" max="4861" width="18.5703125" style="2" customWidth="1"/>
    <col min="4862" max="4862" width="17.140625" style="2" customWidth="1"/>
    <col min="4863" max="4863" width="17" style="2" customWidth="1"/>
    <col min="4864" max="4869" width="0" style="2" hidden="1" customWidth="1"/>
    <col min="4870" max="4870" width="16.28515625" style="2" customWidth="1"/>
    <col min="4871" max="4871" width="14.85546875" style="2" customWidth="1"/>
    <col min="4872" max="4872" width="16" style="2" customWidth="1"/>
    <col min="4873" max="4873" width="15.85546875" style="2" customWidth="1"/>
    <col min="4874" max="4874" width="19.5703125" style="2" customWidth="1"/>
    <col min="4875" max="4875" width="17.140625" style="2" customWidth="1"/>
    <col min="4876" max="4876" width="14" style="2" customWidth="1"/>
    <col min="4877" max="4877" width="10" style="2" customWidth="1"/>
    <col min="4878" max="4878" width="13.28515625" style="2" customWidth="1"/>
    <col min="4879" max="4884" width="0" style="2" hidden="1" customWidth="1"/>
    <col min="4885" max="4885" width="15.140625" style="2" customWidth="1"/>
    <col min="4886" max="4886" width="13.7109375" style="2" customWidth="1"/>
    <col min="4887" max="4887" width="12" style="2" customWidth="1"/>
    <col min="4888" max="4888" width="15.28515625" style="2" customWidth="1"/>
    <col min="4889" max="4889" width="13.28515625" style="2" customWidth="1"/>
    <col min="4890" max="4890" width="26.28515625" style="2" customWidth="1"/>
    <col min="4891" max="4897" width="19.7109375" style="2" customWidth="1"/>
    <col min="4898" max="5107" width="9.140625" style="2"/>
    <col min="5108" max="5108" width="8" style="2" customWidth="1"/>
    <col min="5109" max="5109" width="65.85546875" style="2" customWidth="1"/>
    <col min="5110" max="5110" width="18" style="2" customWidth="1"/>
    <col min="5111" max="5111" width="0" style="2" hidden="1" customWidth="1"/>
    <col min="5112" max="5112" width="13.42578125" style="2" customWidth="1"/>
    <col min="5113" max="5113" width="15" style="2" customWidth="1"/>
    <col min="5114" max="5114" width="0" style="2" hidden="1" customWidth="1"/>
    <col min="5115" max="5115" width="11" style="2" customWidth="1"/>
    <col min="5116" max="5116" width="14.7109375" style="2" customWidth="1"/>
    <col min="5117" max="5117" width="18.5703125" style="2" customWidth="1"/>
    <col min="5118" max="5118" width="17.140625" style="2" customWidth="1"/>
    <col min="5119" max="5119" width="17" style="2" customWidth="1"/>
    <col min="5120" max="5125" width="0" style="2" hidden="1" customWidth="1"/>
    <col min="5126" max="5126" width="16.28515625" style="2" customWidth="1"/>
    <col min="5127" max="5127" width="14.85546875" style="2" customWidth="1"/>
    <col min="5128" max="5128" width="16" style="2" customWidth="1"/>
    <col min="5129" max="5129" width="15.85546875" style="2" customWidth="1"/>
    <col min="5130" max="5130" width="19.5703125" style="2" customWidth="1"/>
    <col min="5131" max="5131" width="17.140625" style="2" customWidth="1"/>
    <col min="5132" max="5132" width="14" style="2" customWidth="1"/>
    <col min="5133" max="5133" width="10" style="2" customWidth="1"/>
    <col min="5134" max="5134" width="13.28515625" style="2" customWidth="1"/>
    <col min="5135" max="5140" width="0" style="2" hidden="1" customWidth="1"/>
    <col min="5141" max="5141" width="15.140625" style="2" customWidth="1"/>
    <col min="5142" max="5142" width="13.7109375" style="2" customWidth="1"/>
    <col min="5143" max="5143" width="12" style="2" customWidth="1"/>
    <col min="5144" max="5144" width="15.28515625" style="2" customWidth="1"/>
    <col min="5145" max="5145" width="13.28515625" style="2" customWidth="1"/>
    <col min="5146" max="5146" width="26.28515625" style="2" customWidth="1"/>
    <col min="5147" max="5153" width="19.7109375" style="2" customWidth="1"/>
    <col min="5154" max="5363" width="9.140625" style="2"/>
    <col min="5364" max="5364" width="8" style="2" customWidth="1"/>
    <col min="5365" max="5365" width="65.85546875" style="2" customWidth="1"/>
    <col min="5366" max="5366" width="18" style="2" customWidth="1"/>
    <col min="5367" max="5367" width="0" style="2" hidden="1" customWidth="1"/>
    <col min="5368" max="5368" width="13.42578125" style="2" customWidth="1"/>
    <col min="5369" max="5369" width="15" style="2" customWidth="1"/>
    <col min="5370" max="5370" width="0" style="2" hidden="1" customWidth="1"/>
    <col min="5371" max="5371" width="11" style="2" customWidth="1"/>
    <col min="5372" max="5372" width="14.7109375" style="2" customWidth="1"/>
    <col min="5373" max="5373" width="18.5703125" style="2" customWidth="1"/>
    <col min="5374" max="5374" width="17.140625" style="2" customWidth="1"/>
    <col min="5375" max="5375" width="17" style="2" customWidth="1"/>
    <col min="5376" max="5381" width="0" style="2" hidden="1" customWidth="1"/>
    <col min="5382" max="5382" width="16.28515625" style="2" customWidth="1"/>
    <col min="5383" max="5383" width="14.85546875" style="2" customWidth="1"/>
    <col min="5384" max="5384" width="16" style="2" customWidth="1"/>
    <col min="5385" max="5385" width="15.85546875" style="2" customWidth="1"/>
    <col min="5386" max="5386" width="19.5703125" style="2" customWidth="1"/>
    <col min="5387" max="5387" width="17.140625" style="2" customWidth="1"/>
    <col min="5388" max="5388" width="14" style="2" customWidth="1"/>
    <col min="5389" max="5389" width="10" style="2" customWidth="1"/>
    <col min="5390" max="5390" width="13.28515625" style="2" customWidth="1"/>
    <col min="5391" max="5396" width="0" style="2" hidden="1" customWidth="1"/>
    <col min="5397" max="5397" width="15.140625" style="2" customWidth="1"/>
    <col min="5398" max="5398" width="13.7109375" style="2" customWidth="1"/>
    <col min="5399" max="5399" width="12" style="2" customWidth="1"/>
    <col min="5400" max="5400" width="15.28515625" style="2" customWidth="1"/>
    <col min="5401" max="5401" width="13.28515625" style="2" customWidth="1"/>
    <col min="5402" max="5402" width="26.28515625" style="2" customWidth="1"/>
    <col min="5403" max="5409" width="19.7109375" style="2" customWidth="1"/>
    <col min="5410" max="5619" width="9.140625" style="2"/>
    <col min="5620" max="5620" width="8" style="2" customWidth="1"/>
    <col min="5621" max="5621" width="65.85546875" style="2" customWidth="1"/>
    <col min="5622" max="5622" width="18" style="2" customWidth="1"/>
    <col min="5623" max="5623" width="0" style="2" hidden="1" customWidth="1"/>
    <col min="5624" max="5624" width="13.42578125" style="2" customWidth="1"/>
    <col min="5625" max="5625" width="15" style="2" customWidth="1"/>
    <col min="5626" max="5626" width="0" style="2" hidden="1" customWidth="1"/>
    <col min="5627" max="5627" width="11" style="2" customWidth="1"/>
    <col min="5628" max="5628" width="14.7109375" style="2" customWidth="1"/>
    <col min="5629" max="5629" width="18.5703125" style="2" customWidth="1"/>
    <col min="5630" max="5630" width="17.140625" style="2" customWidth="1"/>
    <col min="5631" max="5631" width="17" style="2" customWidth="1"/>
    <col min="5632" max="5637" width="0" style="2" hidden="1" customWidth="1"/>
    <col min="5638" max="5638" width="16.28515625" style="2" customWidth="1"/>
    <col min="5639" max="5639" width="14.85546875" style="2" customWidth="1"/>
    <col min="5640" max="5640" width="16" style="2" customWidth="1"/>
    <col min="5641" max="5641" width="15.85546875" style="2" customWidth="1"/>
    <col min="5642" max="5642" width="19.5703125" style="2" customWidth="1"/>
    <col min="5643" max="5643" width="17.140625" style="2" customWidth="1"/>
    <col min="5644" max="5644" width="14" style="2" customWidth="1"/>
    <col min="5645" max="5645" width="10" style="2" customWidth="1"/>
    <col min="5646" max="5646" width="13.28515625" style="2" customWidth="1"/>
    <col min="5647" max="5652" width="0" style="2" hidden="1" customWidth="1"/>
    <col min="5653" max="5653" width="15.140625" style="2" customWidth="1"/>
    <col min="5654" max="5654" width="13.7109375" style="2" customWidth="1"/>
    <col min="5655" max="5655" width="12" style="2" customWidth="1"/>
    <col min="5656" max="5656" width="15.28515625" style="2" customWidth="1"/>
    <col min="5657" max="5657" width="13.28515625" style="2" customWidth="1"/>
    <col min="5658" max="5658" width="26.28515625" style="2" customWidth="1"/>
    <col min="5659" max="5665" width="19.7109375" style="2" customWidth="1"/>
    <col min="5666" max="5875" width="9.140625" style="2"/>
    <col min="5876" max="5876" width="8" style="2" customWidth="1"/>
    <col min="5877" max="5877" width="65.85546875" style="2" customWidth="1"/>
    <col min="5878" max="5878" width="18" style="2" customWidth="1"/>
    <col min="5879" max="5879" width="0" style="2" hidden="1" customWidth="1"/>
    <col min="5880" max="5880" width="13.42578125" style="2" customWidth="1"/>
    <col min="5881" max="5881" width="15" style="2" customWidth="1"/>
    <col min="5882" max="5882" width="0" style="2" hidden="1" customWidth="1"/>
    <col min="5883" max="5883" width="11" style="2" customWidth="1"/>
    <col min="5884" max="5884" width="14.7109375" style="2" customWidth="1"/>
    <col min="5885" max="5885" width="18.5703125" style="2" customWidth="1"/>
    <col min="5886" max="5886" width="17.140625" style="2" customWidth="1"/>
    <col min="5887" max="5887" width="17" style="2" customWidth="1"/>
    <col min="5888" max="5893" width="0" style="2" hidden="1" customWidth="1"/>
    <col min="5894" max="5894" width="16.28515625" style="2" customWidth="1"/>
    <col min="5895" max="5895" width="14.85546875" style="2" customWidth="1"/>
    <col min="5896" max="5896" width="16" style="2" customWidth="1"/>
    <col min="5897" max="5897" width="15.85546875" style="2" customWidth="1"/>
    <col min="5898" max="5898" width="19.5703125" style="2" customWidth="1"/>
    <col min="5899" max="5899" width="17.140625" style="2" customWidth="1"/>
    <col min="5900" max="5900" width="14" style="2" customWidth="1"/>
    <col min="5901" max="5901" width="10" style="2" customWidth="1"/>
    <col min="5902" max="5902" width="13.28515625" style="2" customWidth="1"/>
    <col min="5903" max="5908" width="0" style="2" hidden="1" customWidth="1"/>
    <col min="5909" max="5909" width="15.140625" style="2" customWidth="1"/>
    <col min="5910" max="5910" width="13.7109375" style="2" customWidth="1"/>
    <col min="5911" max="5911" width="12" style="2" customWidth="1"/>
    <col min="5912" max="5912" width="15.28515625" style="2" customWidth="1"/>
    <col min="5913" max="5913" width="13.28515625" style="2" customWidth="1"/>
    <col min="5914" max="5914" width="26.28515625" style="2" customWidth="1"/>
    <col min="5915" max="5921" width="19.7109375" style="2" customWidth="1"/>
    <col min="5922" max="6131" width="9.140625" style="2"/>
    <col min="6132" max="6132" width="8" style="2" customWidth="1"/>
    <col min="6133" max="6133" width="65.85546875" style="2" customWidth="1"/>
    <col min="6134" max="6134" width="18" style="2" customWidth="1"/>
    <col min="6135" max="6135" width="0" style="2" hidden="1" customWidth="1"/>
    <col min="6136" max="6136" width="13.42578125" style="2" customWidth="1"/>
    <col min="6137" max="6137" width="15" style="2" customWidth="1"/>
    <col min="6138" max="6138" width="0" style="2" hidden="1" customWidth="1"/>
    <col min="6139" max="6139" width="11" style="2" customWidth="1"/>
    <col min="6140" max="6140" width="14.7109375" style="2" customWidth="1"/>
    <col min="6141" max="6141" width="18.5703125" style="2" customWidth="1"/>
    <col min="6142" max="6142" width="17.140625" style="2" customWidth="1"/>
    <col min="6143" max="6143" width="17" style="2" customWidth="1"/>
    <col min="6144" max="6149" width="0" style="2" hidden="1" customWidth="1"/>
    <col min="6150" max="6150" width="16.28515625" style="2" customWidth="1"/>
    <col min="6151" max="6151" width="14.85546875" style="2" customWidth="1"/>
    <col min="6152" max="6152" width="16" style="2" customWidth="1"/>
    <col min="6153" max="6153" width="15.85546875" style="2" customWidth="1"/>
    <col min="6154" max="6154" width="19.5703125" style="2" customWidth="1"/>
    <col min="6155" max="6155" width="17.140625" style="2" customWidth="1"/>
    <col min="6156" max="6156" width="14" style="2" customWidth="1"/>
    <col min="6157" max="6157" width="10" style="2" customWidth="1"/>
    <col min="6158" max="6158" width="13.28515625" style="2" customWidth="1"/>
    <col min="6159" max="6164" width="0" style="2" hidden="1" customWidth="1"/>
    <col min="6165" max="6165" width="15.140625" style="2" customWidth="1"/>
    <col min="6166" max="6166" width="13.7109375" style="2" customWidth="1"/>
    <col min="6167" max="6167" width="12" style="2" customWidth="1"/>
    <col min="6168" max="6168" width="15.28515625" style="2" customWidth="1"/>
    <col min="6169" max="6169" width="13.28515625" style="2" customWidth="1"/>
    <col min="6170" max="6170" width="26.28515625" style="2" customWidth="1"/>
    <col min="6171" max="6177" width="19.7109375" style="2" customWidth="1"/>
    <col min="6178" max="6387" width="9.140625" style="2"/>
    <col min="6388" max="6388" width="8" style="2" customWidth="1"/>
    <col min="6389" max="6389" width="65.85546875" style="2" customWidth="1"/>
    <col min="6390" max="6390" width="18" style="2" customWidth="1"/>
    <col min="6391" max="6391" width="0" style="2" hidden="1" customWidth="1"/>
    <col min="6392" max="6392" width="13.42578125" style="2" customWidth="1"/>
    <col min="6393" max="6393" width="15" style="2" customWidth="1"/>
    <col min="6394" max="6394" width="0" style="2" hidden="1" customWidth="1"/>
    <col min="6395" max="6395" width="11" style="2" customWidth="1"/>
    <col min="6396" max="6396" width="14.7109375" style="2" customWidth="1"/>
    <col min="6397" max="6397" width="18.5703125" style="2" customWidth="1"/>
    <col min="6398" max="6398" width="17.140625" style="2" customWidth="1"/>
    <col min="6399" max="6399" width="17" style="2" customWidth="1"/>
    <col min="6400" max="6405" width="0" style="2" hidden="1" customWidth="1"/>
    <col min="6406" max="6406" width="16.28515625" style="2" customWidth="1"/>
    <col min="6407" max="6407" width="14.85546875" style="2" customWidth="1"/>
    <col min="6408" max="6408" width="16" style="2" customWidth="1"/>
    <col min="6409" max="6409" width="15.85546875" style="2" customWidth="1"/>
    <col min="6410" max="6410" width="19.5703125" style="2" customWidth="1"/>
    <col min="6411" max="6411" width="17.140625" style="2" customWidth="1"/>
    <col min="6412" max="6412" width="14" style="2" customWidth="1"/>
    <col min="6413" max="6413" width="10" style="2" customWidth="1"/>
    <col min="6414" max="6414" width="13.28515625" style="2" customWidth="1"/>
    <col min="6415" max="6420" width="0" style="2" hidden="1" customWidth="1"/>
    <col min="6421" max="6421" width="15.140625" style="2" customWidth="1"/>
    <col min="6422" max="6422" width="13.7109375" style="2" customWidth="1"/>
    <col min="6423" max="6423" width="12" style="2" customWidth="1"/>
    <col min="6424" max="6424" width="15.28515625" style="2" customWidth="1"/>
    <col min="6425" max="6425" width="13.28515625" style="2" customWidth="1"/>
    <col min="6426" max="6426" width="26.28515625" style="2" customWidth="1"/>
    <col min="6427" max="6433" width="19.7109375" style="2" customWidth="1"/>
    <col min="6434" max="6643" width="9.140625" style="2"/>
    <col min="6644" max="6644" width="8" style="2" customWidth="1"/>
    <col min="6645" max="6645" width="65.85546875" style="2" customWidth="1"/>
    <col min="6646" max="6646" width="18" style="2" customWidth="1"/>
    <col min="6647" max="6647" width="0" style="2" hidden="1" customWidth="1"/>
    <col min="6648" max="6648" width="13.42578125" style="2" customWidth="1"/>
    <col min="6649" max="6649" width="15" style="2" customWidth="1"/>
    <col min="6650" max="6650" width="0" style="2" hidden="1" customWidth="1"/>
    <col min="6651" max="6651" width="11" style="2" customWidth="1"/>
    <col min="6652" max="6652" width="14.7109375" style="2" customWidth="1"/>
    <col min="6653" max="6653" width="18.5703125" style="2" customWidth="1"/>
    <col min="6654" max="6654" width="17.140625" style="2" customWidth="1"/>
    <col min="6655" max="6655" width="17" style="2" customWidth="1"/>
    <col min="6656" max="6661" width="0" style="2" hidden="1" customWidth="1"/>
    <col min="6662" max="6662" width="16.28515625" style="2" customWidth="1"/>
    <col min="6663" max="6663" width="14.85546875" style="2" customWidth="1"/>
    <col min="6664" max="6664" width="16" style="2" customWidth="1"/>
    <col min="6665" max="6665" width="15.85546875" style="2" customWidth="1"/>
    <col min="6666" max="6666" width="19.5703125" style="2" customWidth="1"/>
    <col min="6667" max="6667" width="17.140625" style="2" customWidth="1"/>
    <col min="6668" max="6668" width="14" style="2" customWidth="1"/>
    <col min="6669" max="6669" width="10" style="2" customWidth="1"/>
    <col min="6670" max="6670" width="13.28515625" style="2" customWidth="1"/>
    <col min="6671" max="6676" width="0" style="2" hidden="1" customWidth="1"/>
    <col min="6677" max="6677" width="15.140625" style="2" customWidth="1"/>
    <col min="6678" max="6678" width="13.7109375" style="2" customWidth="1"/>
    <col min="6679" max="6679" width="12" style="2" customWidth="1"/>
    <col min="6680" max="6680" width="15.28515625" style="2" customWidth="1"/>
    <col min="6681" max="6681" width="13.28515625" style="2" customWidth="1"/>
    <col min="6682" max="6682" width="26.28515625" style="2" customWidth="1"/>
    <col min="6683" max="6689" width="19.7109375" style="2" customWidth="1"/>
    <col min="6690" max="6899" width="9.140625" style="2"/>
    <col min="6900" max="6900" width="8" style="2" customWidth="1"/>
    <col min="6901" max="6901" width="65.85546875" style="2" customWidth="1"/>
    <col min="6902" max="6902" width="18" style="2" customWidth="1"/>
    <col min="6903" max="6903" width="0" style="2" hidden="1" customWidth="1"/>
    <col min="6904" max="6904" width="13.42578125" style="2" customWidth="1"/>
    <col min="6905" max="6905" width="15" style="2" customWidth="1"/>
    <col min="6906" max="6906" width="0" style="2" hidden="1" customWidth="1"/>
    <col min="6907" max="6907" width="11" style="2" customWidth="1"/>
    <col min="6908" max="6908" width="14.7109375" style="2" customWidth="1"/>
    <col min="6909" max="6909" width="18.5703125" style="2" customWidth="1"/>
    <col min="6910" max="6910" width="17.140625" style="2" customWidth="1"/>
    <col min="6911" max="6911" width="17" style="2" customWidth="1"/>
    <col min="6912" max="6917" width="0" style="2" hidden="1" customWidth="1"/>
    <col min="6918" max="6918" width="16.28515625" style="2" customWidth="1"/>
    <col min="6919" max="6919" width="14.85546875" style="2" customWidth="1"/>
    <col min="6920" max="6920" width="16" style="2" customWidth="1"/>
    <col min="6921" max="6921" width="15.85546875" style="2" customWidth="1"/>
    <col min="6922" max="6922" width="19.5703125" style="2" customWidth="1"/>
    <col min="6923" max="6923" width="17.140625" style="2" customWidth="1"/>
    <col min="6924" max="6924" width="14" style="2" customWidth="1"/>
    <col min="6925" max="6925" width="10" style="2" customWidth="1"/>
    <col min="6926" max="6926" width="13.28515625" style="2" customWidth="1"/>
    <col min="6927" max="6932" width="0" style="2" hidden="1" customWidth="1"/>
    <col min="6933" max="6933" width="15.140625" style="2" customWidth="1"/>
    <col min="6934" max="6934" width="13.7109375" style="2" customWidth="1"/>
    <col min="6935" max="6935" width="12" style="2" customWidth="1"/>
    <col min="6936" max="6936" width="15.28515625" style="2" customWidth="1"/>
    <col min="6937" max="6937" width="13.28515625" style="2" customWidth="1"/>
    <col min="6938" max="6938" width="26.28515625" style="2" customWidth="1"/>
    <col min="6939" max="6945" width="19.7109375" style="2" customWidth="1"/>
    <col min="6946" max="7155" width="9.140625" style="2"/>
    <col min="7156" max="7156" width="8" style="2" customWidth="1"/>
    <col min="7157" max="7157" width="65.85546875" style="2" customWidth="1"/>
    <col min="7158" max="7158" width="18" style="2" customWidth="1"/>
    <col min="7159" max="7159" width="0" style="2" hidden="1" customWidth="1"/>
    <col min="7160" max="7160" width="13.42578125" style="2" customWidth="1"/>
    <col min="7161" max="7161" width="15" style="2" customWidth="1"/>
    <col min="7162" max="7162" width="0" style="2" hidden="1" customWidth="1"/>
    <col min="7163" max="7163" width="11" style="2" customWidth="1"/>
    <col min="7164" max="7164" width="14.7109375" style="2" customWidth="1"/>
    <col min="7165" max="7165" width="18.5703125" style="2" customWidth="1"/>
    <col min="7166" max="7166" width="17.140625" style="2" customWidth="1"/>
    <col min="7167" max="7167" width="17" style="2" customWidth="1"/>
    <col min="7168" max="7173" width="0" style="2" hidden="1" customWidth="1"/>
    <col min="7174" max="7174" width="16.28515625" style="2" customWidth="1"/>
    <col min="7175" max="7175" width="14.85546875" style="2" customWidth="1"/>
    <col min="7176" max="7176" width="16" style="2" customWidth="1"/>
    <col min="7177" max="7177" width="15.85546875" style="2" customWidth="1"/>
    <col min="7178" max="7178" width="19.5703125" style="2" customWidth="1"/>
    <col min="7179" max="7179" width="17.140625" style="2" customWidth="1"/>
    <col min="7180" max="7180" width="14" style="2" customWidth="1"/>
    <col min="7181" max="7181" width="10" style="2" customWidth="1"/>
    <col min="7182" max="7182" width="13.28515625" style="2" customWidth="1"/>
    <col min="7183" max="7188" width="0" style="2" hidden="1" customWidth="1"/>
    <col min="7189" max="7189" width="15.140625" style="2" customWidth="1"/>
    <col min="7190" max="7190" width="13.7109375" style="2" customWidth="1"/>
    <col min="7191" max="7191" width="12" style="2" customWidth="1"/>
    <col min="7192" max="7192" width="15.28515625" style="2" customWidth="1"/>
    <col min="7193" max="7193" width="13.28515625" style="2" customWidth="1"/>
    <col min="7194" max="7194" width="26.28515625" style="2" customWidth="1"/>
    <col min="7195" max="7201" width="19.7109375" style="2" customWidth="1"/>
    <col min="7202" max="7411" width="9.140625" style="2"/>
    <col min="7412" max="7412" width="8" style="2" customWidth="1"/>
    <col min="7413" max="7413" width="65.85546875" style="2" customWidth="1"/>
    <col min="7414" max="7414" width="18" style="2" customWidth="1"/>
    <col min="7415" max="7415" width="0" style="2" hidden="1" customWidth="1"/>
    <col min="7416" max="7416" width="13.42578125" style="2" customWidth="1"/>
    <col min="7417" max="7417" width="15" style="2" customWidth="1"/>
    <col min="7418" max="7418" width="0" style="2" hidden="1" customWidth="1"/>
    <col min="7419" max="7419" width="11" style="2" customWidth="1"/>
    <col min="7420" max="7420" width="14.7109375" style="2" customWidth="1"/>
    <col min="7421" max="7421" width="18.5703125" style="2" customWidth="1"/>
    <col min="7422" max="7422" width="17.140625" style="2" customWidth="1"/>
    <col min="7423" max="7423" width="17" style="2" customWidth="1"/>
    <col min="7424" max="7429" width="0" style="2" hidden="1" customWidth="1"/>
    <col min="7430" max="7430" width="16.28515625" style="2" customWidth="1"/>
    <col min="7431" max="7431" width="14.85546875" style="2" customWidth="1"/>
    <col min="7432" max="7432" width="16" style="2" customWidth="1"/>
    <col min="7433" max="7433" width="15.85546875" style="2" customWidth="1"/>
    <col min="7434" max="7434" width="19.5703125" style="2" customWidth="1"/>
    <col min="7435" max="7435" width="17.140625" style="2" customWidth="1"/>
    <col min="7436" max="7436" width="14" style="2" customWidth="1"/>
    <col min="7437" max="7437" width="10" style="2" customWidth="1"/>
    <col min="7438" max="7438" width="13.28515625" style="2" customWidth="1"/>
    <col min="7439" max="7444" width="0" style="2" hidden="1" customWidth="1"/>
    <col min="7445" max="7445" width="15.140625" style="2" customWidth="1"/>
    <col min="7446" max="7446" width="13.7109375" style="2" customWidth="1"/>
    <col min="7447" max="7447" width="12" style="2" customWidth="1"/>
    <col min="7448" max="7448" width="15.28515625" style="2" customWidth="1"/>
    <col min="7449" max="7449" width="13.28515625" style="2" customWidth="1"/>
    <col min="7450" max="7450" width="26.28515625" style="2" customWidth="1"/>
    <col min="7451" max="7457" width="19.7109375" style="2" customWidth="1"/>
    <col min="7458" max="7667" width="9.140625" style="2"/>
    <col min="7668" max="7668" width="8" style="2" customWidth="1"/>
    <col min="7669" max="7669" width="65.85546875" style="2" customWidth="1"/>
    <col min="7670" max="7670" width="18" style="2" customWidth="1"/>
    <col min="7671" max="7671" width="0" style="2" hidden="1" customWidth="1"/>
    <col min="7672" max="7672" width="13.42578125" style="2" customWidth="1"/>
    <col min="7673" max="7673" width="15" style="2" customWidth="1"/>
    <col min="7674" max="7674" width="0" style="2" hidden="1" customWidth="1"/>
    <col min="7675" max="7675" width="11" style="2" customWidth="1"/>
    <col min="7676" max="7676" width="14.7109375" style="2" customWidth="1"/>
    <col min="7677" max="7677" width="18.5703125" style="2" customWidth="1"/>
    <col min="7678" max="7678" width="17.140625" style="2" customWidth="1"/>
    <col min="7679" max="7679" width="17" style="2" customWidth="1"/>
    <col min="7680" max="7685" width="0" style="2" hidden="1" customWidth="1"/>
    <col min="7686" max="7686" width="16.28515625" style="2" customWidth="1"/>
    <col min="7687" max="7687" width="14.85546875" style="2" customWidth="1"/>
    <col min="7688" max="7688" width="16" style="2" customWidth="1"/>
    <col min="7689" max="7689" width="15.85546875" style="2" customWidth="1"/>
    <col min="7690" max="7690" width="19.5703125" style="2" customWidth="1"/>
    <col min="7691" max="7691" width="17.140625" style="2" customWidth="1"/>
    <col min="7692" max="7692" width="14" style="2" customWidth="1"/>
    <col min="7693" max="7693" width="10" style="2" customWidth="1"/>
    <col min="7694" max="7694" width="13.28515625" style="2" customWidth="1"/>
    <col min="7695" max="7700" width="0" style="2" hidden="1" customWidth="1"/>
    <col min="7701" max="7701" width="15.140625" style="2" customWidth="1"/>
    <col min="7702" max="7702" width="13.7109375" style="2" customWidth="1"/>
    <col min="7703" max="7703" width="12" style="2" customWidth="1"/>
    <col min="7704" max="7704" width="15.28515625" style="2" customWidth="1"/>
    <col min="7705" max="7705" width="13.28515625" style="2" customWidth="1"/>
    <col min="7706" max="7706" width="26.28515625" style="2" customWidth="1"/>
    <col min="7707" max="7713" width="19.7109375" style="2" customWidth="1"/>
    <col min="7714" max="7923" width="9.140625" style="2"/>
    <col min="7924" max="7924" width="8" style="2" customWidth="1"/>
    <col min="7925" max="7925" width="65.85546875" style="2" customWidth="1"/>
    <col min="7926" max="7926" width="18" style="2" customWidth="1"/>
    <col min="7927" max="7927" width="0" style="2" hidden="1" customWidth="1"/>
    <col min="7928" max="7928" width="13.42578125" style="2" customWidth="1"/>
    <col min="7929" max="7929" width="15" style="2" customWidth="1"/>
    <col min="7930" max="7930" width="0" style="2" hidden="1" customWidth="1"/>
    <col min="7931" max="7931" width="11" style="2" customWidth="1"/>
    <col min="7932" max="7932" width="14.7109375" style="2" customWidth="1"/>
    <col min="7933" max="7933" width="18.5703125" style="2" customWidth="1"/>
    <col min="7934" max="7934" width="17.140625" style="2" customWidth="1"/>
    <col min="7935" max="7935" width="17" style="2" customWidth="1"/>
    <col min="7936" max="7941" width="0" style="2" hidden="1" customWidth="1"/>
    <col min="7942" max="7942" width="16.28515625" style="2" customWidth="1"/>
    <col min="7943" max="7943" width="14.85546875" style="2" customWidth="1"/>
    <col min="7944" max="7944" width="16" style="2" customWidth="1"/>
    <col min="7945" max="7945" width="15.85546875" style="2" customWidth="1"/>
    <col min="7946" max="7946" width="19.5703125" style="2" customWidth="1"/>
    <col min="7947" max="7947" width="17.140625" style="2" customWidth="1"/>
    <col min="7948" max="7948" width="14" style="2" customWidth="1"/>
    <col min="7949" max="7949" width="10" style="2" customWidth="1"/>
    <col min="7950" max="7950" width="13.28515625" style="2" customWidth="1"/>
    <col min="7951" max="7956" width="0" style="2" hidden="1" customWidth="1"/>
    <col min="7957" max="7957" width="15.140625" style="2" customWidth="1"/>
    <col min="7958" max="7958" width="13.7109375" style="2" customWidth="1"/>
    <col min="7959" max="7959" width="12" style="2" customWidth="1"/>
    <col min="7960" max="7960" width="15.28515625" style="2" customWidth="1"/>
    <col min="7961" max="7961" width="13.28515625" style="2" customWidth="1"/>
    <col min="7962" max="7962" width="26.28515625" style="2" customWidth="1"/>
    <col min="7963" max="7969" width="19.7109375" style="2" customWidth="1"/>
    <col min="7970" max="8179" width="9.140625" style="2"/>
    <col min="8180" max="8180" width="8" style="2" customWidth="1"/>
    <col min="8181" max="8181" width="65.85546875" style="2" customWidth="1"/>
    <col min="8182" max="8182" width="18" style="2" customWidth="1"/>
    <col min="8183" max="8183" width="0" style="2" hidden="1" customWidth="1"/>
    <col min="8184" max="8184" width="13.42578125" style="2" customWidth="1"/>
    <col min="8185" max="8185" width="15" style="2" customWidth="1"/>
    <col min="8186" max="8186" width="0" style="2" hidden="1" customWidth="1"/>
    <col min="8187" max="8187" width="11" style="2" customWidth="1"/>
    <col min="8188" max="8188" width="14.7109375" style="2" customWidth="1"/>
    <col min="8189" max="8189" width="18.5703125" style="2" customWidth="1"/>
    <col min="8190" max="8190" width="17.140625" style="2" customWidth="1"/>
    <col min="8191" max="8191" width="17" style="2" customWidth="1"/>
    <col min="8192" max="8197" width="0" style="2" hidden="1" customWidth="1"/>
    <col min="8198" max="8198" width="16.28515625" style="2" customWidth="1"/>
    <col min="8199" max="8199" width="14.85546875" style="2" customWidth="1"/>
    <col min="8200" max="8200" width="16" style="2" customWidth="1"/>
    <col min="8201" max="8201" width="15.85546875" style="2" customWidth="1"/>
    <col min="8202" max="8202" width="19.5703125" style="2" customWidth="1"/>
    <col min="8203" max="8203" width="17.140625" style="2" customWidth="1"/>
    <col min="8204" max="8204" width="14" style="2" customWidth="1"/>
    <col min="8205" max="8205" width="10" style="2" customWidth="1"/>
    <col min="8206" max="8206" width="13.28515625" style="2" customWidth="1"/>
    <col min="8207" max="8212" width="0" style="2" hidden="1" customWidth="1"/>
    <col min="8213" max="8213" width="15.140625" style="2" customWidth="1"/>
    <col min="8214" max="8214" width="13.7109375" style="2" customWidth="1"/>
    <col min="8215" max="8215" width="12" style="2" customWidth="1"/>
    <col min="8216" max="8216" width="15.28515625" style="2" customWidth="1"/>
    <col min="8217" max="8217" width="13.28515625" style="2" customWidth="1"/>
    <col min="8218" max="8218" width="26.28515625" style="2" customWidth="1"/>
    <col min="8219" max="8225" width="19.7109375" style="2" customWidth="1"/>
    <col min="8226" max="8435" width="9.140625" style="2"/>
    <col min="8436" max="8436" width="8" style="2" customWidth="1"/>
    <col min="8437" max="8437" width="65.85546875" style="2" customWidth="1"/>
    <col min="8438" max="8438" width="18" style="2" customWidth="1"/>
    <col min="8439" max="8439" width="0" style="2" hidden="1" customWidth="1"/>
    <col min="8440" max="8440" width="13.42578125" style="2" customWidth="1"/>
    <col min="8441" max="8441" width="15" style="2" customWidth="1"/>
    <col min="8442" max="8442" width="0" style="2" hidden="1" customWidth="1"/>
    <col min="8443" max="8443" width="11" style="2" customWidth="1"/>
    <col min="8444" max="8444" width="14.7109375" style="2" customWidth="1"/>
    <col min="8445" max="8445" width="18.5703125" style="2" customWidth="1"/>
    <col min="8446" max="8446" width="17.140625" style="2" customWidth="1"/>
    <col min="8447" max="8447" width="17" style="2" customWidth="1"/>
    <col min="8448" max="8453" width="0" style="2" hidden="1" customWidth="1"/>
    <col min="8454" max="8454" width="16.28515625" style="2" customWidth="1"/>
    <col min="8455" max="8455" width="14.85546875" style="2" customWidth="1"/>
    <col min="8456" max="8456" width="16" style="2" customWidth="1"/>
    <col min="8457" max="8457" width="15.85546875" style="2" customWidth="1"/>
    <col min="8458" max="8458" width="19.5703125" style="2" customWidth="1"/>
    <col min="8459" max="8459" width="17.140625" style="2" customWidth="1"/>
    <col min="8460" max="8460" width="14" style="2" customWidth="1"/>
    <col min="8461" max="8461" width="10" style="2" customWidth="1"/>
    <col min="8462" max="8462" width="13.28515625" style="2" customWidth="1"/>
    <col min="8463" max="8468" width="0" style="2" hidden="1" customWidth="1"/>
    <col min="8469" max="8469" width="15.140625" style="2" customWidth="1"/>
    <col min="8470" max="8470" width="13.7109375" style="2" customWidth="1"/>
    <col min="8471" max="8471" width="12" style="2" customWidth="1"/>
    <col min="8472" max="8472" width="15.28515625" style="2" customWidth="1"/>
    <col min="8473" max="8473" width="13.28515625" style="2" customWidth="1"/>
    <col min="8474" max="8474" width="26.28515625" style="2" customWidth="1"/>
    <col min="8475" max="8481" width="19.7109375" style="2" customWidth="1"/>
    <col min="8482" max="8691" width="9.140625" style="2"/>
    <col min="8692" max="8692" width="8" style="2" customWidth="1"/>
    <col min="8693" max="8693" width="65.85546875" style="2" customWidth="1"/>
    <col min="8694" max="8694" width="18" style="2" customWidth="1"/>
    <col min="8695" max="8695" width="0" style="2" hidden="1" customWidth="1"/>
    <col min="8696" max="8696" width="13.42578125" style="2" customWidth="1"/>
    <col min="8697" max="8697" width="15" style="2" customWidth="1"/>
    <col min="8698" max="8698" width="0" style="2" hidden="1" customWidth="1"/>
    <col min="8699" max="8699" width="11" style="2" customWidth="1"/>
    <col min="8700" max="8700" width="14.7109375" style="2" customWidth="1"/>
    <col min="8701" max="8701" width="18.5703125" style="2" customWidth="1"/>
    <col min="8702" max="8702" width="17.140625" style="2" customWidth="1"/>
    <col min="8703" max="8703" width="17" style="2" customWidth="1"/>
    <col min="8704" max="8709" width="0" style="2" hidden="1" customWidth="1"/>
    <col min="8710" max="8710" width="16.28515625" style="2" customWidth="1"/>
    <col min="8711" max="8711" width="14.85546875" style="2" customWidth="1"/>
    <col min="8712" max="8712" width="16" style="2" customWidth="1"/>
    <col min="8713" max="8713" width="15.85546875" style="2" customWidth="1"/>
    <col min="8714" max="8714" width="19.5703125" style="2" customWidth="1"/>
    <col min="8715" max="8715" width="17.140625" style="2" customWidth="1"/>
    <col min="8716" max="8716" width="14" style="2" customWidth="1"/>
    <col min="8717" max="8717" width="10" style="2" customWidth="1"/>
    <col min="8718" max="8718" width="13.28515625" style="2" customWidth="1"/>
    <col min="8719" max="8724" width="0" style="2" hidden="1" customWidth="1"/>
    <col min="8725" max="8725" width="15.140625" style="2" customWidth="1"/>
    <col min="8726" max="8726" width="13.7109375" style="2" customWidth="1"/>
    <col min="8727" max="8727" width="12" style="2" customWidth="1"/>
    <col min="8728" max="8728" width="15.28515625" style="2" customWidth="1"/>
    <col min="8729" max="8729" width="13.28515625" style="2" customWidth="1"/>
    <col min="8730" max="8730" width="26.28515625" style="2" customWidth="1"/>
    <col min="8731" max="8737" width="19.7109375" style="2" customWidth="1"/>
    <col min="8738" max="8947" width="9.140625" style="2"/>
    <col min="8948" max="8948" width="8" style="2" customWidth="1"/>
    <col min="8949" max="8949" width="65.85546875" style="2" customWidth="1"/>
    <col min="8950" max="8950" width="18" style="2" customWidth="1"/>
    <col min="8951" max="8951" width="0" style="2" hidden="1" customWidth="1"/>
    <col min="8952" max="8952" width="13.42578125" style="2" customWidth="1"/>
    <col min="8953" max="8953" width="15" style="2" customWidth="1"/>
    <col min="8954" max="8954" width="0" style="2" hidden="1" customWidth="1"/>
    <col min="8955" max="8955" width="11" style="2" customWidth="1"/>
    <col min="8956" max="8956" width="14.7109375" style="2" customWidth="1"/>
    <col min="8957" max="8957" width="18.5703125" style="2" customWidth="1"/>
    <col min="8958" max="8958" width="17.140625" style="2" customWidth="1"/>
    <col min="8959" max="8959" width="17" style="2" customWidth="1"/>
    <col min="8960" max="8965" width="0" style="2" hidden="1" customWidth="1"/>
    <col min="8966" max="8966" width="16.28515625" style="2" customWidth="1"/>
    <col min="8967" max="8967" width="14.85546875" style="2" customWidth="1"/>
    <col min="8968" max="8968" width="16" style="2" customWidth="1"/>
    <col min="8969" max="8969" width="15.85546875" style="2" customWidth="1"/>
    <col min="8970" max="8970" width="19.5703125" style="2" customWidth="1"/>
    <col min="8971" max="8971" width="17.140625" style="2" customWidth="1"/>
    <col min="8972" max="8972" width="14" style="2" customWidth="1"/>
    <col min="8973" max="8973" width="10" style="2" customWidth="1"/>
    <col min="8974" max="8974" width="13.28515625" style="2" customWidth="1"/>
    <col min="8975" max="8980" width="0" style="2" hidden="1" customWidth="1"/>
    <col min="8981" max="8981" width="15.140625" style="2" customWidth="1"/>
    <col min="8982" max="8982" width="13.7109375" style="2" customWidth="1"/>
    <col min="8983" max="8983" width="12" style="2" customWidth="1"/>
    <col min="8984" max="8984" width="15.28515625" style="2" customWidth="1"/>
    <col min="8985" max="8985" width="13.28515625" style="2" customWidth="1"/>
    <col min="8986" max="8986" width="26.28515625" style="2" customWidth="1"/>
    <col min="8987" max="8993" width="19.7109375" style="2" customWidth="1"/>
    <col min="8994" max="9203" width="9.140625" style="2"/>
    <col min="9204" max="9204" width="8" style="2" customWidth="1"/>
    <col min="9205" max="9205" width="65.85546875" style="2" customWidth="1"/>
    <col min="9206" max="9206" width="18" style="2" customWidth="1"/>
    <col min="9207" max="9207" width="0" style="2" hidden="1" customWidth="1"/>
    <col min="9208" max="9208" width="13.42578125" style="2" customWidth="1"/>
    <col min="9209" max="9209" width="15" style="2" customWidth="1"/>
    <col min="9210" max="9210" width="0" style="2" hidden="1" customWidth="1"/>
    <col min="9211" max="9211" width="11" style="2" customWidth="1"/>
    <col min="9212" max="9212" width="14.7109375" style="2" customWidth="1"/>
    <col min="9213" max="9213" width="18.5703125" style="2" customWidth="1"/>
    <col min="9214" max="9214" width="17.140625" style="2" customWidth="1"/>
    <col min="9215" max="9215" width="17" style="2" customWidth="1"/>
    <col min="9216" max="9221" width="0" style="2" hidden="1" customWidth="1"/>
    <col min="9222" max="9222" width="16.28515625" style="2" customWidth="1"/>
    <col min="9223" max="9223" width="14.85546875" style="2" customWidth="1"/>
    <col min="9224" max="9224" width="16" style="2" customWidth="1"/>
    <col min="9225" max="9225" width="15.85546875" style="2" customWidth="1"/>
    <col min="9226" max="9226" width="19.5703125" style="2" customWidth="1"/>
    <col min="9227" max="9227" width="17.140625" style="2" customWidth="1"/>
    <col min="9228" max="9228" width="14" style="2" customWidth="1"/>
    <col min="9229" max="9229" width="10" style="2" customWidth="1"/>
    <col min="9230" max="9230" width="13.28515625" style="2" customWidth="1"/>
    <col min="9231" max="9236" width="0" style="2" hidden="1" customWidth="1"/>
    <col min="9237" max="9237" width="15.140625" style="2" customWidth="1"/>
    <col min="9238" max="9238" width="13.7109375" style="2" customWidth="1"/>
    <col min="9239" max="9239" width="12" style="2" customWidth="1"/>
    <col min="9240" max="9240" width="15.28515625" style="2" customWidth="1"/>
    <col min="9241" max="9241" width="13.28515625" style="2" customWidth="1"/>
    <col min="9242" max="9242" width="26.28515625" style="2" customWidth="1"/>
    <col min="9243" max="9249" width="19.7109375" style="2" customWidth="1"/>
    <col min="9250" max="9459" width="9.140625" style="2"/>
    <col min="9460" max="9460" width="8" style="2" customWidth="1"/>
    <col min="9461" max="9461" width="65.85546875" style="2" customWidth="1"/>
    <col min="9462" max="9462" width="18" style="2" customWidth="1"/>
    <col min="9463" max="9463" width="0" style="2" hidden="1" customWidth="1"/>
    <col min="9464" max="9464" width="13.42578125" style="2" customWidth="1"/>
    <col min="9465" max="9465" width="15" style="2" customWidth="1"/>
    <col min="9466" max="9466" width="0" style="2" hidden="1" customWidth="1"/>
    <col min="9467" max="9467" width="11" style="2" customWidth="1"/>
    <col min="9468" max="9468" width="14.7109375" style="2" customWidth="1"/>
    <col min="9469" max="9469" width="18.5703125" style="2" customWidth="1"/>
    <col min="9470" max="9470" width="17.140625" style="2" customWidth="1"/>
    <col min="9471" max="9471" width="17" style="2" customWidth="1"/>
    <col min="9472" max="9477" width="0" style="2" hidden="1" customWidth="1"/>
    <col min="9478" max="9478" width="16.28515625" style="2" customWidth="1"/>
    <col min="9479" max="9479" width="14.85546875" style="2" customWidth="1"/>
    <col min="9480" max="9480" width="16" style="2" customWidth="1"/>
    <col min="9481" max="9481" width="15.85546875" style="2" customWidth="1"/>
    <col min="9482" max="9482" width="19.5703125" style="2" customWidth="1"/>
    <col min="9483" max="9483" width="17.140625" style="2" customWidth="1"/>
    <col min="9484" max="9484" width="14" style="2" customWidth="1"/>
    <col min="9485" max="9485" width="10" style="2" customWidth="1"/>
    <col min="9486" max="9486" width="13.28515625" style="2" customWidth="1"/>
    <col min="9487" max="9492" width="0" style="2" hidden="1" customWidth="1"/>
    <col min="9493" max="9493" width="15.140625" style="2" customWidth="1"/>
    <col min="9494" max="9494" width="13.7109375" style="2" customWidth="1"/>
    <col min="9495" max="9495" width="12" style="2" customWidth="1"/>
    <col min="9496" max="9496" width="15.28515625" style="2" customWidth="1"/>
    <col min="9497" max="9497" width="13.28515625" style="2" customWidth="1"/>
    <col min="9498" max="9498" width="26.28515625" style="2" customWidth="1"/>
    <col min="9499" max="9505" width="19.7109375" style="2" customWidth="1"/>
    <col min="9506" max="9715" width="9.140625" style="2"/>
    <col min="9716" max="9716" width="8" style="2" customWidth="1"/>
    <col min="9717" max="9717" width="65.85546875" style="2" customWidth="1"/>
    <col min="9718" max="9718" width="18" style="2" customWidth="1"/>
    <col min="9719" max="9719" width="0" style="2" hidden="1" customWidth="1"/>
    <col min="9720" max="9720" width="13.42578125" style="2" customWidth="1"/>
    <col min="9721" max="9721" width="15" style="2" customWidth="1"/>
    <col min="9722" max="9722" width="0" style="2" hidden="1" customWidth="1"/>
    <col min="9723" max="9723" width="11" style="2" customWidth="1"/>
    <col min="9724" max="9724" width="14.7109375" style="2" customWidth="1"/>
    <col min="9725" max="9725" width="18.5703125" style="2" customWidth="1"/>
    <col min="9726" max="9726" width="17.140625" style="2" customWidth="1"/>
    <col min="9727" max="9727" width="17" style="2" customWidth="1"/>
    <col min="9728" max="9733" width="0" style="2" hidden="1" customWidth="1"/>
    <col min="9734" max="9734" width="16.28515625" style="2" customWidth="1"/>
    <col min="9735" max="9735" width="14.85546875" style="2" customWidth="1"/>
    <col min="9736" max="9736" width="16" style="2" customWidth="1"/>
    <col min="9737" max="9737" width="15.85546875" style="2" customWidth="1"/>
    <col min="9738" max="9738" width="19.5703125" style="2" customWidth="1"/>
    <col min="9739" max="9739" width="17.140625" style="2" customWidth="1"/>
    <col min="9740" max="9740" width="14" style="2" customWidth="1"/>
    <col min="9741" max="9741" width="10" style="2" customWidth="1"/>
    <col min="9742" max="9742" width="13.28515625" style="2" customWidth="1"/>
    <col min="9743" max="9748" width="0" style="2" hidden="1" customWidth="1"/>
    <col min="9749" max="9749" width="15.140625" style="2" customWidth="1"/>
    <col min="9750" max="9750" width="13.7109375" style="2" customWidth="1"/>
    <col min="9751" max="9751" width="12" style="2" customWidth="1"/>
    <col min="9752" max="9752" width="15.28515625" style="2" customWidth="1"/>
    <col min="9753" max="9753" width="13.28515625" style="2" customWidth="1"/>
    <col min="9754" max="9754" width="26.28515625" style="2" customWidth="1"/>
    <col min="9755" max="9761" width="19.7109375" style="2" customWidth="1"/>
    <col min="9762" max="9971" width="9.140625" style="2"/>
    <col min="9972" max="9972" width="8" style="2" customWidth="1"/>
    <col min="9973" max="9973" width="65.85546875" style="2" customWidth="1"/>
    <col min="9974" max="9974" width="18" style="2" customWidth="1"/>
    <col min="9975" max="9975" width="0" style="2" hidden="1" customWidth="1"/>
    <col min="9976" max="9976" width="13.42578125" style="2" customWidth="1"/>
    <col min="9977" max="9977" width="15" style="2" customWidth="1"/>
    <col min="9978" max="9978" width="0" style="2" hidden="1" customWidth="1"/>
    <col min="9979" max="9979" width="11" style="2" customWidth="1"/>
    <col min="9980" max="9980" width="14.7109375" style="2" customWidth="1"/>
    <col min="9981" max="9981" width="18.5703125" style="2" customWidth="1"/>
    <col min="9982" max="9982" width="17.140625" style="2" customWidth="1"/>
    <col min="9983" max="9983" width="17" style="2" customWidth="1"/>
    <col min="9984" max="9989" width="0" style="2" hidden="1" customWidth="1"/>
    <col min="9990" max="9990" width="16.28515625" style="2" customWidth="1"/>
    <col min="9991" max="9991" width="14.85546875" style="2" customWidth="1"/>
    <col min="9992" max="9992" width="16" style="2" customWidth="1"/>
    <col min="9993" max="9993" width="15.85546875" style="2" customWidth="1"/>
    <col min="9994" max="9994" width="19.5703125" style="2" customWidth="1"/>
    <col min="9995" max="9995" width="17.140625" style="2" customWidth="1"/>
    <col min="9996" max="9996" width="14" style="2" customWidth="1"/>
    <col min="9997" max="9997" width="10" style="2" customWidth="1"/>
    <col min="9998" max="9998" width="13.28515625" style="2" customWidth="1"/>
    <col min="9999" max="10004" width="0" style="2" hidden="1" customWidth="1"/>
    <col min="10005" max="10005" width="15.140625" style="2" customWidth="1"/>
    <col min="10006" max="10006" width="13.7109375" style="2" customWidth="1"/>
    <col min="10007" max="10007" width="12" style="2" customWidth="1"/>
    <col min="10008" max="10008" width="15.28515625" style="2" customWidth="1"/>
    <col min="10009" max="10009" width="13.28515625" style="2" customWidth="1"/>
    <col min="10010" max="10010" width="26.28515625" style="2" customWidth="1"/>
    <col min="10011" max="10017" width="19.7109375" style="2" customWidth="1"/>
    <col min="10018" max="10227" width="9.140625" style="2"/>
    <col min="10228" max="10228" width="8" style="2" customWidth="1"/>
    <col min="10229" max="10229" width="65.85546875" style="2" customWidth="1"/>
    <col min="10230" max="10230" width="18" style="2" customWidth="1"/>
    <col min="10231" max="10231" width="0" style="2" hidden="1" customWidth="1"/>
    <col min="10232" max="10232" width="13.42578125" style="2" customWidth="1"/>
    <col min="10233" max="10233" width="15" style="2" customWidth="1"/>
    <col min="10234" max="10234" width="0" style="2" hidden="1" customWidth="1"/>
    <col min="10235" max="10235" width="11" style="2" customWidth="1"/>
    <col min="10236" max="10236" width="14.7109375" style="2" customWidth="1"/>
    <col min="10237" max="10237" width="18.5703125" style="2" customWidth="1"/>
    <col min="10238" max="10238" width="17.140625" style="2" customWidth="1"/>
    <col min="10239" max="10239" width="17" style="2" customWidth="1"/>
    <col min="10240" max="10245" width="0" style="2" hidden="1" customWidth="1"/>
    <col min="10246" max="10246" width="16.28515625" style="2" customWidth="1"/>
    <col min="10247" max="10247" width="14.85546875" style="2" customWidth="1"/>
    <col min="10248" max="10248" width="16" style="2" customWidth="1"/>
    <col min="10249" max="10249" width="15.85546875" style="2" customWidth="1"/>
    <col min="10250" max="10250" width="19.5703125" style="2" customWidth="1"/>
    <col min="10251" max="10251" width="17.140625" style="2" customWidth="1"/>
    <col min="10252" max="10252" width="14" style="2" customWidth="1"/>
    <col min="10253" max="10253" width="10" style="2" customWidth="1"/>
    <col min="10254" max="10254" width="13.28515625" style="2" customWidth="1"/>
    <col min="10255" max="10260" width="0" style="2" hidden="1" customWidth="1"/>
    <col min="10261" max="10261" width="15.140625" style="2" customWidth="1"/>
    <col min="10262" max="10262" width="13.7109375" style="2" customWidth="1"/>
    <col min="10263" max="10263" width="12" style="2" customWidth="1"/>
    <col min="10264" max="10264" width="15.28515625" style="2" customWidth="1"/>
    <col min="10265" max="10265" width="13.28515625" style="2" customWidth="1"/>
    <col min="10266" max="10266" width="26.28515625" style="2" customWidth="1"/>
    <col min="10267" max="10273" width="19.7109375" style="2" customWidth="1"/>
    <col min="10274" max="10483" width="9.140625" style="2"/>
    <col min="10484" max="10484" width="8" style="2" customWidth="1"/>
    <col min="10485" max="10485" width="65.85546875" style="2" customWidth="1"/>
    <col min="10486" max="10486" width="18" style="2" customWidth="1"/>
    <col min="10487" max="10487" width="0" style="2" hidden="1" customWidth="1"/>
    <col min="10488" max="10488" width="13.42578125" style="2" customWidth="1"/>
    <col min="10489" max="10489" width="15" style="2" customWidth="1"/>
    <col min="10490" max="10490" width="0" style="2" hidden="1" customWidth="1"/>
    <col min="10491" max="10491" width="11" style="2" customWidth="1"/>
    <col min="10492" max="10492" width="14.7109375" style="2" customWidth="1"/>
    <col min="10493" max="10493" width="18.5703125" style="2" customWidth="1"/>
    <col min="10494" max="10494" width="17.140625" style="2" customWidth="1"/>
    <col min="10495" max="10495" width="17" style="2" customWidth="1"/>
    <col min="10496" max="10501" width="0" style="2" hidden="1" customWidth="1"/>
    <col min="10502" max="10502" width="16.28515625" style="2" customWidth="1"/>
    <col min="10503" max="10503" width="14.85546875" style="2" customWidth="1"/>
    <col min="10504" max="10504" width="16" style="2" customWidth="1"/>
    <col min="10505" max="10505" width="15.85546875" style="2" customWidth="1"/>
    <col min="10506" max="10506" width="19.5703125" style="2" customWidth="1"/>
    <col min="10507" max="10507" width="17.140625" style="2" customWidth="1"/>
    <col min="10508" max="10508" width="14" style="2" customWidth="1"/>
    <col min="10509" max="10509" width="10" style="2" customWidth="1"/>
    <col min="10510" max="10510" width="13.28515625" style="2" customWidth="1"/>
    <col min="10511" max="10516" width="0" style="2" hidden="1" customWidth="1"/>
    <col min="10517" max="10517" width="15.140625" style="2" customWidth="1"/>
    <col min="10518" max="10518" width="13.7109375" style="2" customWidth="1"/>
    <col min="10519" max="10519" width="12" style="2" customWidth="1"/>
    <col min="10520" max="10520" width="15.28515625" style="2" customWidth="1"/>
    <col min="10521" max="10521" width="13.28515625" style="2" customWidth="1"/>
    <col min="10522" max="10522" width="26.28515625" style="2" customWidth="1"/>
    <col min="10523" max="10529" width="19.7109375" style="2" customWidth="1"/>
    <col min="10530" max="10739" width="9.140625" style="2"/>
    <col min="10740" max="10740" width="8" style="2" customWidth="1"/>
    <col min="10741" max="10741" width="65.85546875" style="2" customWidth="1"/>
    <col min="10742" max="10742" width="18" style="2" customWidth="1"/>
    <col min="10743" max="10743" width="0" style="2" hidden="1" customWidth="1"/>
    <col min="10744" max="10744" width="13.42578125" style="2" customWidth="1"/>
    <col min="10745" max="10745" width="15" style="2" customWidth="1"/>
    <col min="10746" max="10746" width="0" style="2" hidden="1" customWidth="1"/>
    <col min="10747" max="10747" width="11" style="2" customWidth="1"/>
    <col min="10748" max="10748" width="14.7109375" style="2" customWidth="1"/>
    <col min="10749" max="10749" width="18.5703125" style="2" customWidth="1"/>
    <col min="10750" max="10750" width="17.140625" style="2" customWidth="1"/>
    <col min="10751" max="10751" width="17" style="2" customWidth="1"/>
    <col min="10752" max="10757" width="0" style="2" hidden="1" customWidth="1"/>
    <col min="10758" max="10758" width="16.28515625" style="2" customWidth="1"/>
    <col min="10759" max="10759" width="14.85546875" style="2" customWidth="1"/>
    <col min="10760" max="10760" width="16" style="2" customWidth="1"/>
    <col min="10761" max="10761" width="15.85546875" style="2" customWidth="1"/>
    <col min="10762" max="10762" width="19.5703125" style="2" customWidth="1"/>
    <col min="10763" max="10763" width="17.140625" style="2" customWidth="1"/>
    <col min="10764" max="10764" width="14" style="2" customWidth="1"/>
    <col min="10765" max="10765" width="10" style="2" customWidth="1"/>
    <col min="10766" max="10766" width="13.28515625" style="2" customWidth="1"/>
    <col min="10767" max="10772" width="0" style="2" hidden="1" customWidth="1"/>
    <col min="10773" max="10773" width="15.140625" style="2" customWidth="1"/>
    <col min="10774" max="10774" width="13.7109375" style="2" customWidth="1"/>
    <col min="10775" max="10775" width="12" style="2" customWidth="1"/>
    <col min="10776" max="10776" width="15.28515625" style="2" customWidth="1"/>
    <col min="10777" max="10777" width="13.28515625" style="2" customWidth="1"/>
    <col min="10778" max="10778" width="26.28515625" style="2" customWidth="1"/>
    <col min="10779" max="10785" width="19.7109375" style="2" customWidth="1"/>
    <col min="10786" max="10995" width="9.140625" style="2"/>
    <col min="10996" max="10996" width="8" style="2" customWidth="1"/>
    <col min="10997" max="10997" width="65.85546875" style="2" customWidth="1"/>
    <col min="10998" max="10998" width="18" style="2" customWidth="1"/>
    <col min="10999" max="10999" width="0" style="2" hidden="1" customWidth="1"/>
    <col min="11000" max="11000" width="13.42578125" style="2" customWidth="1"/>
    <col min="11001" max="11001" width="15" style="2" customWidth="1"/>
    <col min="11002" max="11002" width="0" style="2" hidden="1" customWidth="1"/>
    <col min="11003" max="11003" width="11" style="2" customWidth="1"/>
    <col min="11004" max="11004" width="14.7109375" style="2" customWidth="1"/>
    <col min="11005" max="11005" width="18.5703125" style="2" customWidth="1"/>
    <col min="11006" max="11006" width="17.140625" style="2" customWidth="1"/>
    <col min="11007" max="11007" width="17" style="2" customWidth="1"/>
    <col min="11008" max="11013" width="0" style="2" hidden="1" customWidth="1"/>
    <col min="11014" max="11014" width="16.28515625" style="2" customWidth="1"/>
    <col min="11015" max="11015" width="14.85546875" style="2" customWidth="1"/>
    <col min="11016" max="11016" width="16" style="2" customWidth="1"/>
    <col min="11017" max="11017" width="15.85546875" style="2" customWidth="1"/>
    <col min="11018" max="11018" width="19.5703125" style="2" customWidth="1"/>
    <col min="11019" max="11019" width="17.140625" style="2" customWidth="1"/>
    <col min="11020" max="11020" width="14" style="2" customWidth="1"/>
    <col min="11021" max="11021" width="10" style="2" customWidth="1"/>
    <col min="11022" max="11022" width="13.28515625" style="2" customWidth="1"/>
    <col min="11023" max="11028" width="0" style="2" hidden="1" customWidth="1"/>
    <col min="11029" max="11029" width="15.140625" style="2" customWidth="1"/>
    <col min="11030" max="11030" width="13.7109375" style="2" customWidth="1"/>
    <col min="11031" max="11031" width="12" style="2" customWidth="1"/>
    <col min="11032" max="11032" width="15.28515625" style="2" customWidth="1"/>
    <col min="11033" max="11033" width="13.28515625" style="2" customWidth="1"/>
    <col min="11034" max="11034" width="26.28515625" style="2" customWidth="1"/>
    <col min="11035" max="11041" width="19.7109375" style="2" customWidth="1"/>
    <col min="11042" max="11251" width="9.140625" style="2"/>
    <col min="11252" max="11252" width="8" style="2" customWidth="1"/>
    <col min="11253" max="11253" width="65.85546875" style="2" customWidth="1"/>
    <col min="11254" max="11254" width="18" style="2" customWidth="1"/>
    <col min="11255" max="11255" width="0" style="2" hidden="1" customWidth="1"/>
    <col min="11256" max="11256" width="13.42578125" style="2" customWidth="1"/>
    <col min="11257" max="11257" width="15" style="2" customWidth="1"/>
    <col min="11258" max="11258" width="0" style="2" hidden="1" customWidth="1"/>
    <col min="11259" max="11259" width="11" style="2" customWidth="1"/>
    <col min="11260" max="11260" width="14.7109375" style="2" customWidth="1"/>
    <col min="11261" max="11261" width="18.5703125" style="2" customWidth="1"/>
    <col min="11262" max="11262" width="17.140625" style="2" customWidth="1"/>
    <col min="11263" max="11263" width="17" style="2" customWidth="1"/>
    <col min="11264" max="11269" width="0" style="2" hidden="1" customWidth="1"/>
    <col min="11270" max="11270" width="16.28515625" style="2" customWidth="1"/>
    <col min="11271" max="11271" width="14.85546875" style="2" customWidth="1"/>
    <col min="11272" max="11272" width="16" style="2" customWidth="1"/>
    <col min="11273" max="11273" width="15.85546875" style="2" customWidth="1"/>
    <col min="11274" max="11274" width="19.5703125" style="2" customWidth="1"/>
    <col min="11275" max="11275" width="17.140625" style="2" customWidth="1"/>
    <col min="11276" max="11276" width="14" style="2" customWidth="1"/>
    <col min="11277" max="11277" width="10" style="2" customWidth="1"/>
    <col min="11278" max="11278" width="13.28515625" style="2" customWidth="1"/>
    <col min="11279" max="11284" width="0" style="2" hidden="1" customWidth="1"/>
    <col min="11285" max="11285" width="15.140625" style="2" customWidth="1"/>
    <col min="11286" max="11286" width="13.7109375" style="2" customWidth="1"/>
    <col min="11287" max="11287" width="12" style="2" customWidth="1"/>
    <col min="11288" max="11288" width="15.28515625" style="2" customWidth="1"/>
    <col min="11289" max="11289" width="13.28515625" style="2" customWidth="1"/>
    <col min="11290" max="11290" width="26.28515625" style="2" customWidth="1"/>
    <col min="11291" max="11297" width="19.7109375" style="2" customWidth="1"/>
    <col min="11298" max="11507" width="9.140625" style="2"/>
    <col min="11508" max="11508" width="8" style="2" customWidth="1"/>
    <col min="11509" max="11509" width="65.85546875" style="2" customWidth="1"/>
    <col min="11510" max="11510" width="18" style="2" customWidth="1"/>
    <col min="11511" max="11511" width="0" style="2" hidden="1" customWidth="1"/>
    <col min="11512" max="11512" width="13.42578125" style="2" customWidth="1"/>
    <col min="11513" max="11513" width="15" style="2" customWidth="1"/>
    <col min="11514" max="11514" width="0" style="2" hidden="1" customWidth="1"/>
    <col min="11515" max="11515" width="11" style="2" customWidth="1"/>
    <col min="11516" max="11516" width="14.7109375" style="2" customWidth="1"/>
    <col min="11517" max="11517" width="18.5703125" style="2" customWidth="1"/>
    <col min="11518" max="11518" width="17.140625" style="2" customWidth="1"/>
    <col min="11519" max="11519" width="17" style="2" customWidth="1"/>
    <col min="11520" max="11525" width="0" style="2" hidden="1" customWidth="1"/>
    <col min="11526" max="11526" width="16.28515625" style="2" customWidth="1"/>
    <col min="11527" max="11527" width="14.85546875" style="2" customWidth="1"/>
    <col min="11528" max="11528" width="16" style="2" customWidth="1"/>
    <col min="11529" max="11529" width="15.85546875" style="2" customWidth="1"/>
    <col min="11530" max="11530" width="19.5703125" style="2" customWidth="1"/>
    <col min="11531" max="11531" width="17.140625" style="2" customWidth="1"/>
    <col min="11532" max="11532" width="14" style="2" customWidth="1"/>
    <col min="11533" max="11533" width="10" style="2" customWidth="1"/>
    <col min="11534" max="11534" width="13.28515625" style="2" customWidth="1"/>
    <col min="11535" max="11540" width="0" style="2" hidden="1" customWidth="1"/>
    <col min="11541" max="11541" width="15.140625" style="2" customWidth="1"/>
    <col min="11542" max="11542" width="13.7109375" style="2" customWidth="1"/>
    <col min="11543" max="11543" width="12" style="2" customWidth="1"/>
    <col min="11544" max="11544" width="15.28515625" style="2" customWidth="1"/>
    <col min="11545" max="11545" width="13.28515625" style="2" customWidth="1"/>
    <col min="11546" max="11546" width="26.28515625" style="2" customWidth="1"/>
    <col min="11547" max="11553" width="19.7109375" style="2" customWidth="1"/>
    <col min="11554" max="11763" width="9.140625" style="2"/>
    <col min="11764" max="11764" width="8" style="2" customWidth="1"/>
    <col min="11765" max="11765" width="65.85546875" style="2" customWidth="1"/>
    <col min="11766" max="11766" width="18" style="2" customWidth="1"/>
    <col min="11767" max="11767" width="0" style="2" hidden="1" customWidth="1"/>
    <col min="11768" max="11768" width="13.42578125" style="2" customWidth="1"/>
    <col min="11769" max="11769" width="15" style="2" customWidth="1"/>
    <col min="11770" max="11770" width="0" style="2" hidden="1" customWidth="1"/>
    <col min="11771" max="11771" width="11" style="2" customWidth="1"/>
    <col min="11772" max="11772" width="14.7109375" style="2" customWidth="1"/>
    <col min="11773" max="11773" width="18.5703125" style="2" customWidth="1"/>
    <col min="11774" max="11774" width="17.140625" style="2" customWidth="1"/>
    <col min="11775" max="11775" width="17" style="2" customWidth="1"/>
    <col min="11776" max="11781" width="0" style="2" hidden="1" customWidth="1"/>
    <col min="11782" max="11782" width="16.28515625" style="2" customWidth="1"/>
    <col min="11783" max="11783" width="14.85546875" style="2" customWidth="1"/>
    <col min="11784" max="11784" width="16" style="2" customWidth="1"/>
    <col min="11785" max="11785" width="15.85546875" style="2" customWidth="1"/>
    <col min="11786" max="11786" width="19.5703125" style="2" customWidth="1"/>
    <col min="11787" max="11787" width="17.140625" style="2" customWidth="1"/>
    <col min="11788" max="11788" width="14" style="2" customWidth="1"/>
    <col min="11789" max="11789" width="10" style="2" customWidth="1"/>
    <col min="11790" max="11790" width="13.28515625" style="2" customWidth="1"/>
    <col min="11791" max="11796" width="0" style="2" hidden="1" customWidth="1"/>
    <col min="11797" max="11797" width="15.140625" style="2" customWidth="1"/>
    <col min="11798" max="11798" width="13.7109375" style="2" customWidth="1"/>
    <col min="11799" max="11799" width="12" style="2" customWidth="1"/>
    <col min="11800" max="11800" width="15.28515625" style="2" customWidth="1"/>
    <col min="11801" max="11801" width="13.28515625" style="2" customWidth="1"/>
    <col min="11802" max="11802" width="26.28515625" style="2" customWidth="1"/>
    <col min="11803" max="11809" width="19.7109375" style="2" customWidth="1"/>
    <col min="11810" max="12019" width="9.140625" style="2"/>
    <col min="12020" max="12020" width="8" style="2" customWidth="1"/>
    <col min="12021" max="12021" width="65.85546875" style="2" customWidth="1"/>
    <col min="12022" max="12022" width="18" style="2" customWidth="1"/>
    <col min="12023" max="12023" width="0" style="2" hidden="1" customWidth="1"/>
    <col min="12024" max="12024" width="13.42578125" style="2" customWidth="1"/>
    <col min="12025" max="12025" width="15" style="2" customWidth="1"/>
    <col min="12026" max="12026" width="0" style="2" hidden="1" customWidth="1"/>
    <col min="12027" max="12027" width="11" style="2" customWidth="1"/>
    <col min="12028" max="12028" width="14.7109375" style="2" customWidth="1"/>
    <col min="12029" max="12029" width="18.5703125" style="2" customWidth="1"/>
    <col min="12030" max="12030" width="17.140625" style="2" customWidth="1"/>
    <col min="12031" max="12031" width="17" style="2" customWidth="1"/>
    <col min="12032" max="12037" width="0" style="2" hidden="1" customWidth="1"/>
    <col min="12038" max="12038" width="16.28515625" style="2" customWidth="1"/>
    <col min="12039" max="12039" width="14.85546875" style="2" customWidth="1"/>
    <col min="12040" max="12040" width="16" style="2" customWidth="1"/>
    <col min="12041" max="12041" width="15.85546875" style="2" customWidth="1"/>
    <col min="12042" max="12042" width="19.5703125" style="2" customWidth="1"/>
    <col min="12043" max="12043" width="17.140625" style="2" customWidth="1"/>
    <col min="12044" max="12044" width="14" style="2" customWidth="1"/>
    <col min="12045" max="12045" width="10" style="2" customWidth="1"/>
    <col min="12046" max="12046" width="13.28515625" style="2" customWidth="1"/>
    <col min="12047" max="12052" width="0" style="2" hidden="1" customWidth="1"/>
    <col min="12053" max="12053" width="15.140625" style="2" customWidth="1"/>
    <col min="12054" max="12054" width="13.7109375" style="2" customWidth="1"/>
    <col min="12055" max="12055" width="12" style="2" customWidth="1"/>
    <col min="12056" max="12056" width="15.28515625" style="2" customWidth="1"/>
    <col min="12057" max="12057" width="13.28515625" style="2" customWidth="1"/>
    <col min="12058" max="12058" width="26.28515625" style="2" customWidth="1"/>
    <col min="12059" max="12065" width="19.7109375" style="2" customWidth="1"/>
    <col min="12066" max="12275" width="9.140625" style="2"/>
    <col min="12276" max="12276" width="8" style="2" customWidth="1"/>
    <col min="12277" max="12277" width="65.85546875" style="2" customWidth="1"/>
    <col min="12278" max="12278" width="18" style="2" customWidth="1"/>
    <col min="12279" max="12279" width="0" style="2" hidden="1" customWidth="1"/>
    <col min="12280" max="12280" width="13.42578125" style="2" customWidth="1"/>
    <col min="12281" max="12281" width="15" style="2" customWidth="1"/>
    <col min="12282" max="12282" width="0" style="2" hidden="1" customWidth="1"/>
    <col min="12283" max="12283" width="11" style="2" customWidth="1"/>
    <col min="12284" max="12284" width="14.7109375" style="2" customWidth="1"/>
    <col min="12285" max="12285" width="18.5703125" style="2" customWidth="1"/>
    <col min="12286" max="12286" width="17.140625" style="2" customWidth="1"/>
    <col min="12287" max="12287" width="17" style="2" customWidth="1"/>
    <col min="12288" max="12293" width="0" style="2" hidden="1" customWidth="1"/>
    <col min="12294" max="12294" width="16.28515625" style="2" customWidth="1"/>
    <col min="12295" max="12295" width="14.85546875" style="2" customWidth="1"/>
    <col min="12296" max="12296" width="16" style="2" customWidth="1"/>
    <col min="12297" max="12297" width="15.85546875" style="2" customWidth="1"/>
    <col min="12298" max="12298" width="19.5703125" style="2" customWidth="1"/>
    <col min="12299" max="12299" width="17.140625" style="2" customWidth="1"/>
    <col min="12300" max="12300" width="14" style="2" customWidth="1"/>
    <col min="12301" max="12301" width="10" style="2" customWidth="1"/>
    <col min="12302" max="12302" width="13.28515625" style="2" customWidth="1"/>
    <col min="12303" max="12308" width="0" style="2" hidden="1" customWidth="1"/>
    <col min="12309" max="12309" width="15.140625" style="2" customWidth="1"/>
    <col min="12310" max="12310" width="13.7109375" style="2" customWidth="1"/>
    <col min="12311" max="12311" width="12" style="2" customWidth="1"/>
    <col min="12312" max="12312" width="15.28515625" style="2" customWidth="1"/>
    <col min="12313" max="12313" width="13.28515625" style="2" customWidth="1"/>
    <col min="12314" max="12314" width="26.28515625" style="2" customWidth="1"/>
    <col min="12315" max="12321" width="19.7109375" style="2" customWidth="1"/>
    <col min="12322" max="12531" width="9.140625" style="2"/>
    <col min="12532" max="12532" width="8" style="2" customWidth="1"/>
    <col min="12533" max="12533" width="65.85546875" style="2" customWidth="1"/>
    <col min="12534" max="12534" width="18" style="2" customWidth="1"/>
    <col min="12535" max="12535" width="0" style="2" hidden="1" customWidth="1"/>
    <col min="12536" max="12536" width="13.42578125" style="2" customWidth="1"/>
    <col min="12537" max="12537" width="15" style="2" customWidth="1"/>
    <col min="12538" max="12538" width="0" style="2" hidden="1" customWidth="1"/>
    <col min="12539" max="12539" width="11" style="2" customWidth="1"/>
    <col min="12540" max="12540" width="14.7109375" style="2" customWidth="1"/>
    <col min="12541" max="12541" width="18.5703125" style="2" customWidth="1"/>
    <col min="12542" max="12542" width="17.140625" style="2" customWidth="1"/>
    <col min="12543" max="12543" width="17" style="2" customWidth="1"/>
    <col min="12544" max="12549" width="0" style="2" hidden="1" customWidth="1"/>
    <col min="12550" max="12550" width="16.28515625" style="2" customWidth="1"/>
    <col min="12551" max="12551" width="14.85546875" style="2" customWidth="1"/>
    <col min="12552" max="12552" width="16" style="2" customWidth="1"/>
    <col min="12553" max="12553" width="15.85546875" style="2" customWidth="1"/>
    <col min="12554" max="12554" width="19.5703125" style="2" customWidth="1"/>
    <col min="12555" max="12555" width="17.140625" style="2" customWidth="1"/>
    <col min="12556" max="12556" width="14" style="2" customWidth="1"/>
    <col min="12557" max="12557" width="10" style="2" customWidth="1"/>
    <col min="12558" max="12558" width="13.28515625" style="2" customWidth="1"/>
    <col min="12559" max="12564" width="0" style="2" hidden="1" customWidth="1"/>
    <col min="12565" max="12565" width="15.140625" style="2" customWidth="1"/>
    <col min="12566" max="12566" width="13.7109375" style="2" customWidth="1"/>
    <col min="12567" max="12567" width="12" style="2" customWidth="1"/>
    <col min="12568" max="12568" width="15.28515625" style="2" customWidth="1"/>
    <col min="12569" max="12569" width="13.28515625" style="2" customWidth="1"/>
    <col min="12570" max="12570" width="26.28515625" style="2" customWidth="1"/>
    <col min="12571" max="12577" width="19.7109375" style="2" customWidth="1"/>
    <col min="12578" max="12787" width="9.140625" style="2"/>
    <col min="12788" max="12788" width="8" style="2" customWidth="1"/>
    <col min="12789" max="12789" width="65.85546875" style="2" customWidth="1"/>
    <col min="12790" max="12790" width="18" style="2" customWidth="1"/>
    <col min="12791" max="12791" width="0" style="2" hidden="1" customWidth="1"/>
    <col min="12792" max="12792" width="13.42578125" style="2" customWidth="1"/>
    <col min="12793" max="12793" width="15" style="2" customWidth="1"/>
    <col min="12794" max="12794" width="0" style="2" hidden="1" customWidth="1"/>
    <col min="12795" max="12795" width="11" style="2" customWidth="1"/>
    <col min="12796" max="12796" width="14.7109375" style="2" customWidth="1"/>
    <col min="12797" max="12797" width="18.5703125" style="2" customWidth="1"/>
    <col min="12798" max="12798" width="17.140625" style="2" customWidth="1"/>
    <col min="12799" max="12799" width="17" style="2" customWidth="1"/>
    <col min="12800" max="12805" width="0" style="2" hidden="1" customWidth="1"/>
    <col min="12806" max="12806" width="16.28515625" style="2" customWidth="1"/>
    <col min="12807" max="12807" width="14.85546875" style="2" customWidth="1"/>
    <col min="12808" max="12808" width="16" style="2" customWidth="1"/>
    <col min="12809" max="12809" width="15.85546875" style="2" customWidth="1"/>
    <col min="12810" max="12810" width="19.5703125" style="2" customWidth="1"/>
    <col min="12811" max="12811" width="17.140625" style="2" customWidth="1"/>
    <col min="12812" max="12812" width="14" style="2" customWidth="1"/>
    <col min="12813" max="12813" width="10" style="2" customWidth="1"/>
    <col min="12814" max="12814" width="13.28515625" style="2" customWidth="1"/>
    <col min="12815" max="12820" width="0" style="2" hidden="1" customWidth="1"/>
    <col min="12821" max="12821" width="15.140625" style="2" customWidth="1"/>
    <col min="12822" max="12822" width="13.7109375" style="2" customWidth="1"/>
    <col min="12823" max="12823" width="12" style="2" customWidth="1"/>
    <col min="12824" max="12824" width="15.28515625" style="2" customWidth="1"/>
    <col min="12825" max="12825" width="13.28515625" style="2" customWidth="1"/>
    <col min="12826" max="12826" width="26.28515625" style="2" customWidth="1"/>
    <col min="12827" max="12833" width="19.7109375" style="2" customWidth="1"/>
    <col min="12834" max="13043" width="9.140625" style="2"/>
    <col min="13044" max="13044" width="8" style="2" customWidth="1"/>
    <col min="13045" max="13045" width="65.85546875" style="2" customWidth="1"/>
    <col min="13046" max="13046" width="18" style="2" customWidth="1"/>
    <col min="13047" max="13047" width="0" style="2" hidden="1" customWidth="1"/>
    <col min="13048" max="13048" width="13.42578125" style="2" customWidth="1"/>
    <col min="13049" max="13049" width="15" style="2" customWidth="1"/>
    <col min="13050" max="13050" width="0" style="2" hidden="1" customWidth="1"/>
    <col min="13051" max="13051" width="11" style="2" customWidth="1"/>
    <col min="13052" max="13052" width="14.7109375" style="2" customWidth="1"/>
    <col min="13053" max="13053" width="18.5703125" style="2" customWidth="1"/>
    <col min="13054" max="13054" width="17.140625" style="2" customWidth="1"/>
    <col min="13055" max="13055" width="17" style="2" customWidth="1"/>
    <col min="13056" max="13061" width="0" style="2" hidden="1" customWidth="1"/>
    <col min="13062" max="13062" width="16.28515625" style="2" customWidth="1"/>
    <col min="13063" max="13063" width="14.85546875" style="2" customWidth="1"/>
    <col min="13064" max="13064" width="16" style="2" customWidth="1"/>
    <col min="13065" max="13065" width="15.85546875" style="2" customWidth="1"/>
    <col min="13066" max="13066" width="19.5703125" style="2" customWidth="1"/>
    <col min="13067" max="13067" width="17.140625" style="2" customWidth="1"/>
    <col min="13068" max="13068" width="14" style="2" customWidth="1"/>
    <col min="13069" max="13069" width="10" style="2" customWidth="1"/>
    <col min="13070" max="13070" width="13.28515625" style="2" customWidth="1"/>
    <col min="13071" max="13076" width="0" style="2" hidden="1" customWidth="1"/>
    <col min="13077" max="13077" width="15.140625" style="2" customWidth="1"/>
    <col min="13078" max="13078" width="13.7109375" style="2" customWidth="1"/>
    <col min="13079" max="13079" width="12" style="2" customWidth="1"/>
    <col min="13080" max="13080" width="15.28515625" style="2" customWidth="1"/>
    <col min="13081" max="13081" width="13.28515625" style="2" customWidth="1"/>
    <col min="13082" max="13082" width="26.28515625" style="2" customWidth="1"/>
    <col min="13083" max="13089" width="19.7109375" style="2" customWidth="1"/>
    <col min="13090" max="13299" width="9.140625" style="2"/>
    <col min="13300" max="13300" width="8" style="2" customWidth="1"/>
    <col min="13301" max="13301" width="65.85546875" style="2" customWidth="1"/>
    <col min="13302" max="13302" width="18" style="2" customWidth="1"/>
    <col min="13303" max="13303" width="0" style="2" hidden="1" customWidth="1"/>
    <col min="13304" max="13304" width="13.42578125" style="2" customWidth="1"/>
    <col min="13305" max="13305" width="15" style="2" customWidth="1"/>
    <col min="13306" max="13306" width="0" style="2" hidden="1" customWidth="1"/>
    <col min="13307" max="13307" width="11" style="2" customWidth="1"/>
    <col min="13308" max="13308" width="14.7109375" style="2" customWidth="1"/>
    <col min="13309" max="13309" width="18.5703125" style="2" customWidth="1"/>
    <col min="13310" max="13310" width="17.140625" style="2" customWidth="1"/>
    <col min="13311" max="13311" width="17" style="2" customWidth="1"/>
    <col min="13312" max="13317" width="0" style="2" hidden="1" customWidth="1"/>
    <col min="13318" max="13318" width="16.28515625" style="2" customWidth="1"/>
    <col min="13319" max="13319" width="14.85546875" style="2" customWidth="1"/>
    <col min="13320" max="13320" width="16" style="2" customWidth="1"/>
    <col min="13321" max="13321" width="15.85546875" style="2" customWidth="1"/>
    <col min="13322" max="13322" width="19.5703125" style="2" customWidth="1"/>
    <col min="13323" max="13323" width="17.140625" style="2" customWidth="1"/>
    <col min="13324" max="13324" width="14" style="2" customWidth="1"/>
    <col min="13325" max="13325" width="10" style="2" customWidth="1"/>
    <col min="13326" max="13326" width="13.28515625" style="2" customWidth="1"/>
    <col min="13327" max="13332" width="0" style="2" hidden="1" customWidth="1"/>
    <col min="13333" max="13333" width="15.140625" style="2" customWidth="1"/>
    <col min="13334" max="13334" width="13.7109375" style="2" customWidth="1"/>
    <col min="13335" max="13335" width="12" style="2" customWidth="1"/>
    <col min="13336" max="13336" width="15.28515625" style="2" customWidth="1"/>
    <col min="13337" max="13337" width="13.28515625" style="2" customWidth="1"/>
    <col min="13338" max="13338" width="26.28515625" style="2" customWidth="1"/>
    <col min="13339" max="13345" width="19.7109375" style="2" customWidth="1"/>
    <col min="13346" max="13555" width="9.140625" style="2"/>
    <col min="13556" max="13556" width="8" style="2" customWidth="1"/>
    <col min="13557" max="13557" width="65.85546875" style="2" customWidth="1"/>
    <col min="13558" max="13558" width="18" style="2" customWidth="1"/>
    <col min="13559" max="13559" width="0" style="2" hidden="1" customWidth="1"/>
    <col min="13560" max="13560" width="13.42578125" style="2" customWidth="1"/>
    <col min="13561" max="13561" width="15" style="2" customWidth="1"/>
    <col min="13562" max="13562" width="0" style="2" hidden="1" customWidth="1"/>
    <col min="13563" max="13563" width="11" style="2" customWidth="1"/>
    <col min="13564" max="13564" width="14.7109375" style="2" customWidth="1"/>
    <col min="13565" max="13565" width="18.5703125" style="2" customWidth="1"/>
    <col min="13566" max="13566" width="17.140625" style="2" customWidth="1"/>
    <col min="13567" max="13567" width="17" style="2" customWidth="1"/>
    <col min="13568" max="13573" width="0" style="2" hidden="1" customWidth="1"/>
    <col min="13574" max="13574" width="16.28515625" style="2" customWidth="1"/>
    <col min="13575" max="13575" width="14.85546875" style="2" customWidth="1"/>
    <col min="13576" max="13576" width="16" style="2" customWidth="1"/>
    <col min="13577" max="13577" width="15.85546875" style="2" customWidth="1"/>
    <col min="13578" max="13578" width="19.5703125" style="2" customWidth="1"/>
    <col min="13579" max="13579" width="17.140625" style="2" customWidth="1"/>
    <col min="13580" max="13580" width="14" style="2" customWidth="1"/>
    <col min="13581" max="13581" width="10" style="2" customWidth="1"/>
    <col min="13582" max="13582" width="13.28515625" style="2" customWidth="1"/>
    <col min="13583" max="13588" width="0" style="2" hidden="1" customWidth="1"/>
    <col min="13589" max="13589" width="15.140625" style="2" customWidth="1"/>
    <col min="13590" max="13590" width="13.7109375" style="2" customWidth="1"/>
    <col min="13591" max="13591" width="12" style="2" customWidth="1"/>
    <col min="13592" max="13592" width="15.28515625" style="2" customWidth="1"/>
    <col min="13593" max="13593" width="13.28515625" style="2" customWidth="1"/>
    <col min="13594" max="13594" width="26.28515625" style="2" customWidth="1"/>
    <col min="13595" max="13601" width="19.7109375" style="2" customWidth="1"/>
    <col min="13602" max="13811" width="9.140625" style="2"/>
    <col min="13812" max="13812" width="8" style="2" customWidth="1"/>
    <col min="13813" max="13813" width="65.85546875" style="2" customWidth="1"/>
    <col min="13814" max="13814" width="18" style="2" customWidth="1"/>
    <col min="13815" max="13815" width="0" style="2" hidden="1" customWidth="1"/>
    <col min="13816" max="13816" width="13.42578125" style="2" customWidth="1"/>
    <col min="13817" max="13817" width="15" style="2" customWidth="1"/>
    <col min="13818" max="13818" width="0" style="2" hidden="1" customWidth="1"/>
    <col min="13819" max="13819" width="11" style="2" customWidth="1"/>
    <col min="13820" max="13820" width="14.7109375" style="2" customWidth="1"/>
    <col min="13821" max="13821" width="18.5703125" style="2" customWidth="1"/>
    <col min="13822" max="13822" width="17.140625" style="2" customWidth="1"/>
    <col min="13823" max="13823" width="17" style="2" customWidth="1"/>
    <col min="13824" max="13829" width="0" style="2" hidden="1" customWidth="1"/>
    <col min="13830" max="13830" width="16.28515625" style="2" customWidth="1"/>
    <col min="13831" max="13831" width="14.85546875" style="2" customWidth="1"/>
    <col min="13832" max="13832" width="16" style="2" customWidth="1"/>
    <col min="13833" max="13833" width="15.85546875" style="2" customWidth="1"/>
    <col min="13834" max="13834" width="19.5703125" style="2" customWidth="1"/>
    <col min="13835" max="13835" width="17.140625" style="2" customWidth="1"/>
    <col min="13836" max="13836" width="14" style="2" customWidth="1"/>
    <col min="13837" max="13837" width="10" style="2" customWidth="1"/>
    <col min="13838" max="13838" width="13.28515625" style="2" customWidth="1"/>
    <col min="13839" max="13844" width="0" style="2" hidden="1" customWidth="1"/>
    <col min="13845" max="13845" width="15.140625" style="2" customWidth="1"/>
    <col min="13846" max="13846" width="13.7109375" style="2" customWidth="1"/>
    <col min="13847" max="13847" width="12" style="2" customWidth="1"/>
    <col min="13848" max="13848" width="15.28515625" style="2" customWidth="1"/>
    <col min="13849" max="13849" width="13.28515625" style="2" customWidth="1"/>
    <col min="13850" max="13850" width="26.28515625" style="2" customWidth="1"/>
    <col min="13851" max="13857" width="19.7109375" style="2" customWidth="1"/>
    <col min="13858" max="14067" width="9.140625" style="2"/>
    <col min="14068" max="14068" width="8" style="2" customWidth="1"/>
    <col min="14069" max="14069" width="65.85546875" style="2" customWidth="1"/>
    <col min="14070" max="14070" width="18" style="2" customWidth="1"/>
    <col min="14071" max="14071" width="0" style="2" hidden="1" customWidth="1"/>
    <col min="14072" max="14072" width="13.42578125" style="2" customWidth="1"/>
    <col min="14073" max="14073" width="15" style="2" customWidth="1"/>
    <col min="14074" max="14074" width="0" style="2" hidden="1" customWidth="1"/>
    <col min="14075" max="14075" width="11" style="2" customWidth="1"/>
    <col min="14076" max="14076" width="14.7109375" style="2" customWidth="1"/>
    <col min="14077" max="14077" width="18.5703125" style="2" customWidth="1"/>
    <col min="14078" max="14078" width="17.140625" style="2" customWidth="1"/>
    <col min="14079" max="14079" width="17" style="2" customWidth="1"/>
    <col min="14080" max="14085" width="0" style="2" hidden="1" customWidth="1"/>
    <col min="14086" max="14086" width="16.28515625" style="2" customWidth="1"/>
    <col min="14087" max="14087" width="14.85546875" style="2" customWidth="1"/>
    <col min="14088" max="14088" width="16" style="2" customWidth="1"/>
    <col min="14089" max="14089" width="15.85546875" style="2" customWidth="1"/>
    <col min="14090" max="14090" width="19.5703125" style="2" customWidth="1"/>
    <col min="14091" max="14091" width="17.140625" style="2" customWidth="1"/>
    <col min="14092" max="14092" width="14" style="2" customWidth="1"/>
    <col min="14093" max="14093" width="10" style="2" customWidth="1"/>
    <col min="14094" max="14094" width="13.28515625" style="2" customWidth="1"/>
    <col min="14095" max="14100" width="0" style="2" hidden="1" customWidth="1"/>
    <col min="14101" max="14101" width="15.140625" style="2" customWidth="1"/>
    <col min="14102" max="14102" width="13.7109375" style="2" customWidth="1"/>
    <col min="14103" max="14103" width="12" style="2" customWidth="1"/>
    <col min="14104" max="14104" width="15.28515625" style="2" customWidth="1"/>
    <col min="14105" max="14105" width="13.28515625" style="2" customWidth="1"/>
    <col min="14106" max="14106" width="26.28515625" style="2" customWidth="1"/>
    <col min="14107" max="14113" width="19.7109375" style="2" customWidth="1"/>
    <col min="14114" max="14323" width="9.140625" style="2"/>
    <col min="14324" max="14324" width="8" style="2" customWidth="1"/>
    <col min="14325" max="14325" width="65.85546875" style="2" customWidth="1"/>
    <col min="14326" max="14326" width="18" style="2" customWidth="1"/>
    <col min="14327" max="14327" width="0" style="2" hidden="1" customWidth="1"/>
    <col min="14328" max="14328" width="13.42578125" style="2" customWidth="1"/>
    <col min="14329" max="14329" width="15" style="2" customWidth="1"/>
    <col min="14330" max="14330" width="0" style="2" hidden="1" customWidth="1"/>
    <col min="14331" max="14331" width="11" style="2" customWidth="1"/>
    <col min="14332" max="14332" width="14.7109375" style="2" customWidth="1"/>
    <col min="14333" max="14333" width="18.5703125" style="2" customWidth="1"/>
    <col min="14334" max="14334" width="17.140625" style="2" customWidth="1"/>
    <col min="14335" max="14335" width="17" style="2" customWidth="1"/>
    <col min="14336" max="14341" width="0" style="2" hidden="1" customWidth="1"/>
    <col min="14342" max="14342" width="16.28515625" style="2" customWidth="1"/>
    <col min="14343" max="14343" width="14.85546875" style="2" customWidth="1"/>
    <col min="14344" max="14344" width="16" style="2" customWidth="1"/>
    <col min="14345" max="14345" width="15.85546875" style="2" customWidth="1"/>
    <col min="14346" max="14346" width="19.5703125" style="2" customWidth="1"/>
    <col min="14347" max="14347" width="17.140625" style="2" customWidth="1"/>
    <col min="14348" max="14348" width="14" style="2" customWidth="1"/>
    <col min="14349" max="14349" width="10" style="2" customWidth="1"/>
    <col min="14350" max="14350" width="13.28515625" style="2" customWidth="1"/>
    <col min="14351" max="14356" width="0" style="2" hidden="1" customWidth="1"/>
    <col min="14357" max="14357" width="15.140625" style="2" customWidth="1"/>
    <col min="14358" max="14358" width="13.7109375" style="2" customWidth="1"/>
    <col min="14359" max="14359" width="12" style="2" customWidth="1"/>
    <col min="14360" max="14360" width="15.28515625" style="2" customWidth="1"/>
    <col min="14361" max="14361" width="13.28515625" style="2" customWidth="1"/>
    <col min="14362" max="14362" width="26.28515625" style="2" customWidth="1"/>
    <col min="14363" max="14369" width="19.7109375" style="2" customWidth="1"/>
    <col min="14370" max="14579" width="9.140625" style="2"/>
    <col min="14580" max="14580" width="8" style="2" customWidth="1"/>
    <col min="14581" max="14581" width="65.85546875" style="2" customWidth="1"/>
    <col min="14582" max="14582" width="18" style="2" customWidth="1"/>
    <col min="14583" max="14583" width="0" style="2" hidden="1" customWidth="1"/>
    <col min="14584" max="14584" width="13.42578125" style="2" customWidth="1"/>
    <col min="14585" max="14585" width="15" style="2" customWidth="1"/>
    <col min="14586" max="14586" width="0" style="2" hidden="1" customWidth="1"/>
    <col min="14587" max="14587" width="11" style="2" customWidth="1"/>
    <col min="14588" max="14588" width="14.7109375" style="2" customWidth="1"/>
    <col min="14589" max="14589" width="18.5703125" style="2" customWidth="1"/>
    <col min="14590" max="14590" width="17.140625" style="2" customWidth="1"/>
    <col min="14591" max="14591" width="17" style="2" customWidth="1"/>
    <col min="14592" max="14597" width="0" style="2" hidden="1" customWidth="1"/>
    <col min="14598" max="14598" width="16.28515625" style="2" customWidth="1"/>
    <col min="14599" max="14599" width="14.85546875" style="2" customWidth="1"/>
    <col min="14600" max="14600" width="16" style="2" customWidth="1"/>
    <col min="14601" max="14601" width="15.85546875" style="2" customWidth="1"/>
    <col min="14602" max="14602" width="19.5703125" style="2" customWidth="1"/>
    <col min="14603" max="14603" width="17.140625" style="2" customWidth="1"/>
    <col min="14604" max="14604" width="14" style="2" customWidth="1"/>
    <col min="14605" max="14605" width="10" style="2" customWidth="1"/>
    <col min="14606" max="14606" width="13.28515625" style="2" customWidth="1"/>
    <col min="14607" max="14612" width="0" style="2" hidden="1" customWidth="1"/>
    <col min="14613" max="14613" width="15.140625" style="2" customWidth="1"/>
    <col min="14614" max="14614" width="13.7109375" style="2" customWidth="1"/>
    <col min="14615" max="14615" width="12" style="2" customWidth="1"/>
    <col min="14616" max="14616" width="15.28515625" style="2" customWidth="1"/>
    <col min="14617" max="14617" width="13.28515625" style="2" customWidth="1"/>
    <col min="14618" max="14618" width="26.28515625" style="2" customWidth="1"/>
    <col min="14619" max="14625" width="19.7109375" style="2" customWidth="1"/>
    <col min="14626" max="14835" width="9.140625" style="2"/>
    <col min="14836" max="14836" width="8" style="2" customWidth="1"/>
    <col min="14837" max="14837" width="65.85546875" style="2" customWidth="1"/>
    <col min="14838" max="14838" width="18" style="2" customWidth="1"/>
    <col min="14839" max="14839" width="0" style="2" hidden="1" customWidth="1"/>
    <col min="14840" max="14840" width="13.42578125" style="2" customWidth="1"/>
    <col min="14841" max="14841" width="15" style="2" customWidth="1"/>
    <col min="14842" max="14842" width="0" style="2" hidden="1" customWidth="1"/>
    <col min="14843" max="14843" width="11" style="2" customWidth="1"/>
    <col min="14844" max="14844" width="14.7109375" style="2" customWidth="1"/>
    <col min="14845" max="14845" width="18.5703125" style="2" customWidth="1"/>
    <col min="14846" max="14846" width="17.140625" style="2" customWidth="1"/>
    <col min="14847" max="14847" width="17" style="2" customWidth="1"/>
    <col min="14848" max="14853" width="0" style="2" hidden="1" customWidth="1"/>
    <col min="14854" max="14854" width="16.28515625" style="2" customWidth="1"/>
    <col min="14855" max="14855" width="14.85546875" style="2" customWidth="1"/>
    <col min="14856" max="14856" width="16" style="2" customWidth="1"/>
    <col min="14857" max="14857" width="15.85546875" style="2" customWidth="1"/>
    <col min="14858" max="14858" width="19.5703125" style="2" customWidth="1"/>
    <col min="14859" max="14859" width="17.140625" style="2" customWidth="1"/>
    <col min="14860" max="14860" width="14" style="2" customWidth="1"/>
    <col min="14861" max="14861" width="10" style="2" customWidth="1"/>
    <col min="14862" max="14862" width="13.28515625" style="2" customWidth="1"/>
    <col min="14863" max="14868" width="0" style="2" hidden="1" customWidth="1"/>
    <col min="14869" max="14869" width="15.140625" style="2" customWidth="1"/>
    <col min="14870" max="14870" width="13.7109375" style="2" customWidth="1"/>
    <col min="14871" max="14871" width="12" style="2" customWidth="1"/>
    <col min="14872" max="14872" width="15.28515625" style="2" customWidth="1"/>
    <col min="14873" max="14873" width="13.28515625" style="2" customWidth="1"/>
    <col min="14874" max="14874" width="26.28515625" style="2" customWidth="1"/>
    <col min="14875" max="14881" width="19.7109375" style="2" customWidth="1"/>
    <col min="14882" max="15091" width="9.140625" style="2"/>
    <col min="15092" max="15092" width="8" style="2" customWidth="1"/>
    <col min="15093" max="15093" width="65.85546875" style="2" customWidth="1"/>
    <col min="15094" max="15094" width="18" style="2" customWidth="1"/>
    <col min="15095" max="15095" width="0" style="2" hidden="1" customWidth="1"/>
    <col min="15096" max="15096" width="13.42578125" style="2" customWidth="1"/>
    <col min="15097" max="15097" width="15" style="2" customWidth="1"/>
    <col min="15098" max="15098" width="0" style="2" hidden="1" customWidth="1"/>
    <col min="15099" max="15099" width="11" style="2" customWidth="1"/>
    <col min="15100" max="15100" width="14.7109375" style="2" customWidth="1"/>
    <col min="15101" max="15101" width="18.5703125" style="2" customWidth="1"/>
    <col min="15102" max="15102" width="17.140625" style="2" customWidth="1"/>
    <col min="15103" max="15103" width="17" style="2" customWidth="1"/>
    <col min="15104" max="15109" width="0" style="2" hidden="1" customWidth="1"/>
    <col min="15110" max="15110" width="16.28515625" style="2" customWidth="1"/>
    <col min="15111" max="15111" width="14.85546875" style="2" customWidth="1"/>
    <col min="15112" max="15112" width="16" style="2" customWidth="1"/>
    <col min="15113" max="15113" width="15.85546875" style="2" customWidth="1"/>
    <col min="15114" max="15114" width="19.5703125" style="2" customWidth="1"/>
    <col min="15115" max="15115" width="17.140625" style="2" customWidth="1"/>
    <col min="15116" max="15116" width="14" style="2" customWidth="1"/>
    <col min="15117" max="15117" width="10" style="2" customWidth="1"/>
    <col min="15118" max="15118" width="13.28515625" style="2" customWidth="1"/>
    <col min="15119" max="15124" width="0" style="2" hidden="1" customWidth="1"/>
    <col min="15125" max="15125" width="15.140625" style="2" customWidth="1"/>
    <col min="15126" max="15126" width="13.7109375" style="2" customWidth="1"/>
    <col min="15127" max="15127" width="12" style="2" customWidth="1"/>
    <col min="15128" max="15128" width="15.28515625" style="2" customWidth="1"/>
    <col min="15129" max="15129" width="13.28515625" style="2" customWidth="1"/>
    <col min="15130" max="15130" width="26.28515625" style="2" customWidth="1"/>
    <col min="15131" max="15137" width="19.7109375" style="2" customWidth="1"/>
    <col min="15138" max="15347" width="9.140625" style="2"/>
    <col min="15348" max="15348" width="8" style="2" customWidth="1"/>
    <col min="15349" max="15349" width="65.85546875" style="2" customWidth="1"/>
    <col min="15350" max="15350" width="18" style="2" customWidth="1"/>
    <col min="15351" max="15351" width="0" style="2" hidden="1" customWidth="1"/>
    <col min="15352" max="15352" width="13.42578125" style="2" customWidth="1"/>
    <col min="15353" max="15353" width="15" style="2" customWidth="1"/>
    <col min="15354" max="15354" width="0" style="2" hidden="1" customWidth="1"/>
    <col min="15355" max="15355" width="11" style="2" customWidth="1"/>
    <col min="15356" max="15356" width="14.7109375" style="2" customWidth="1"/>
    <col min="15357" max="15357" width="18.5703125" style="2" customWidth="1"/>
    <col min="15358" max="15358" width="17.140625" style="2" customWidth="1"/>
    <col min="15359" max="15359" width="17" style="2" customWidth="1"/>
    <col min="15360" max="15365" width="0" style="2" hidden="1" customWidth="1"/>
    <col min="15366" max="15366" width="16.28515625" style="2" customWidth="1"/>
    <col min="15367" max="15367" width="14.85546875" style="2" customWidth="1"/>
    <col min="15368" max="15368" width="16" style="2" customWidth="1"/>
    <col min="15369" max="15369" width="15.85546875" style="2" customWidth="1"/>
    <col min="15370" max="15370" width="19.5703125" style="2" customWidth="1"/>
    <col min="15371" max="15371" width="17.140625" style="2" customWidth="1"/>
    <col min="15372" max="15372" width="14" style="2" customWidth="1"/>
    <col min="15373" max="15373" width="10" style="2" customWidth="1"/>
    <col min="15374" max="15374" width="13.28515625" style="2" customWidth="1"/>
    <col min="15375" max="15380" width="0" style="2" hidden="1" customWidth="1"/>
    <col min="15381" max="15381" width="15.140625" style="2" customWidth="1"/>
    <col min="15382" max="15382" width="13.7109375" style="2" customWidth="1"/>
    <col min="15383" max="15383" width="12" style="2" customWidth="1"/>
    <col min="15384" max="15384" width="15.28515625" style="2" customWidth="1"/>
    <col min="15385" max="15385" width="13.28515625" style="2" customWidth="1"/>
    <col min="15386" max="15386" width="26.28515625" style="2" customWidth="1"/>
    <col min="15387" max="15393" width="19.7109375" style="2" customWidth="1"/>
    <col min="15394" max="15603" width="9.140625" style="2"/>
    <col min="15604" max="15604" width="8" style="2" customWidth="1"/>
    <col min="15605" max="15605" width="65.85546875" style="2" customWidth="1"/>
    <col min="15606" max="15606" width="18" style="2" customWidth="1"/>
    <col min="15607" max="15607" width="0" style="2" hidden="1" customWidth="1"/>
    <col min="15608" max="15608" width="13.42578125" style="2" customWidth="1"/>
    <col min="15609" max="15609" width="15" style="2" customWidth="1"/>
    <col min="15610" max="15610" width="0" style="2" hidden="1" customWidth="1"/>
    <col min="15611" max="15611" width="11" style="2" customWidth="1"/>
    <col min="15612" max="15612" width="14.7109375" style="2" customWidth="1"/>
    <col min="15613" max="15613" width="18.5703125" style="2" customWidth="1"/>
    <col min="15614" max="15614" width="17.140625" style="2" customWidth="1"/>
    <col min="15615" max="15615" width="17" style="2" customWidth="1"/>
    <col min="15616" max="15621" width="0" style="2" hidden="1" customWidth="1"/>
    <col min="15622" max="15622" width="16.28515625" style="2" customWidth="1"/>
    <col min="15623" max="15623" width="14.85546875" style="2" customWidth="1"/>
    <col min="15624" max="15624" width="16" style="2" customWidth="1"/>
    <col min="15625" max="15625" width="15.85546875" style="2" customWidth="1"/>
    <col min="15626" max="15626" width="19.5703125" style="2" customWidth="1"/>
    <col min="15627" max="15627" width="17.140625" style="2" customWidth="1"/>
    <col min="15628" max="15628" width="14" style="2" customWidth="1"/>
    <col min="15629" max="15629" width="10" style="2" customWidth="1"/>
    <col min="15630" max="15630" width="13.28515625" style="2" customWidth="1"/>
    <col min="15631" max="15636" width="0" style="2" hidden="1" customWidth="1"/>
    <col min="15637" max="15637" width="15.140625" style="2" customWidth="1"/>
    <col min="15638" max="15638" width="13.7109375" style="2" customWidth="1"/>
    <col min="15639" max="15639" width="12" style="2" customWidth="1"/>
    <col min="15640" max="15640" width="15.28515625" style="2" customWidth="1"/>
    <col min="15641" max="15641" width="13.28515625" style="2" customWidth="1"/>
    <col min="15642" max="15642" width="26.28515625" style="2" customWidth="1"/>
    <col min="15643" max="15649" width="19.7109375" style="2" customWidth="1"/>
    <col min="15650" max="15859" width="9.140625" style="2"/>
    <col min="15860" max="15860" width="8" style="2" customWidth="1"/>
    <col min="15861" max="15861" width="65.85546875" style="2" customWidth="1"/>
    <col min="15862" max="15862" width="18" style="2" customWidth="1"/>
    <col min="15863" max="15863" width="0" style="2" hidden="1" customWidth="1"/>
    <col min="15864" max="15864" width="13.42578125" style="2" customWidth="1"/>
    <col min="15865" max="15865" width="15" style="2" customWidth="1"/>
    <col min="15866" max="15866" width="0" style="2" hidden="1" customWidth="1"/>
    <col min="15867" max="15867" width="11" style="2" customWidth="1"/>
    <col min="15868" max="15868" width="14.7109375" style="2" customWidth="1"/>
    <col min="15869" max="15869" width="18.5703125" style="2" customWidth="1"/>
    <col min="15870" max="15870" width="17.140625" style="2" customWidth="1"/>
    <col min="15871" max="15871" width="17" style="2" customWidth="1"/>
    <col min="15872" max="15877" width="0" style="2" hidden="1" customWidth="1"/>
    <col min="15878" max="15878" width="16.28515625" style="2" customWidth="1"/>
    <col min="15879" max="15879" width="14.85546875" style="2" customWidth="1"/>
    <col min="15880" max="15880" width="16" style="2" customWidth="1"/>
    <col min="15881" max="15881" width="15.85546875" style="2" customWidth="1"/>
    <col min="15882" max="15882" width="19.5703125" style="2" customWidth="1"/>
    <col min="15883" max="15883" width="17.140625" style="2" customWidth="1"/>
    <col min="15884" max="15884" width="14" style="2" customWidth="1"/>
    <col min="15885" max="15885" width="10" style="2" customWidth="1"/>
    <col min="15886" max="15886" width="13.28515625" style="2" customWidth="1"/>
    <col min="15887" max="15892" width="0" style="2" hidden="1" customWidth="1"/>
    <col min="15893" max="15893" width="15.140625" style="2" customWidth="1"/>
    <col min="15894" max="15894" width="13.7109375" style="2" customWidth="1"/>
    <col min="15895" max="15895" width="12" style="2" customWidth="1"/>
    <col min="15896" max="15896" width="15.28515625" style="2" customWidth="1"/>
    <col min="15897" max="15897" width="13.28515625" style="2" customWidth="1"/>
    <col min="15898" max="15898" width="26.28515625" style="2" customWidth="1"/>
    <col min="15899" max="15905" width="19.7109375" style="2" customWidth="1"/>
    <col min="15906" max="16115" width="9.140625" style="2"/>
    <col min="16116" max="16116" width="8" style="2" customWidth="1"/>
    <col min="16117" max="16117" width="65.85546875" style="2" customWidth="1"/>
    <col min="16118" max="16118" width="18" style="2" customWidth="1"/>
    <col min="16119" max="16119" width="0" style="2" hidden="1" customWidth="1"/>
    <col min="16120" max="16120" width="13.42578125" style="2" customWidth="1"/>
    <col min="16121" max="16121" width="15" style="2" customWidth="1"/>
    <col min="16122" max="16122" width="0" style="2" hidden="1" customWidth="1"/>
    <col min="16123" max="16123" width="11" style="2" customWidth="1"/>
    <col min="16124" max="16124" width="14.7109375" style="2" customWidth="1"/>
    <col min="16125" max="16125" width="18.5703125" style="2" customWidth="1"/>
    <col min="16126" max="16126" width="17.140625" style="2" customWidth="1"/>
    <col min="16127" max="16127" width="17" style="2" customWidth="1"/>
    <col min="16128" max="16133" width="0" style="2" hidden="1" customWidth="1"/>
    <col min="16134" max="16134" width="16.28515625" style="2" customWidth="1"/>
    <col min="16135" max="16135" width="14.85546875" style="2" customWidth="1"/>
    <col min="16136" max="16136" width="16" style="2" customWidth="1"/>
    <col min="16137" max="16137" width="15.85546875" style="2" customWidth="1"/>
    <col min="16138" max="16138" width="19.5703125" style="2" customWidth="1"/>
    <col min="16139" max="16139" width="17.140625" style="2" customWidth="1"/>
    <col min="16140" max="16140" width="14" style="2" customWidth="1"/>
    <col min="16141" max="16141" width="10" style="2" customWidth="1"/>
    <col min="16142" max="16142" width="13.28515625" style="2" customWidth="1"/>
    <col min="16143" max="16148" width="0" style="2" hidden="1" customWidth="1"/>
    <col min="16149" max="16149" width="15.140625" style="2" customWidth="1"/>
    <col min="16150" max="16150" width="13.7109375" style="2" customWidth="1"/>
    <col min="16151" max="16151" width="12" style="2" customWidth="1"/>
    <col min="16152" max="16152" width="15.28515625" style="2" customWidth="1"/>
    <col min="16153" max="16153" width="13.28515625" style="2" customWidth="1"/>
    <col min="16154" max="16154" width="26.28515625" style="2" customWidth="1"/>
    <col min="16155" max="16161" width="19.7109375" style="2" customWidth="1"/>
    <col min="16162" max="16384" width="9.140625" style="2"/>
  </cols>
  <sheetData>
    <row r="1" spans="1:30" ht="26.25" customHeight="1" x14ac:dyDescent="0.3">
      <c r="A1" s="125" t="s">
        <v>0</v>
      </c>
      <c r="B1" s="125"/>
      <c r="C1" s="125"/>
      <c r="D1" s="126"/>
      <c r="E1" s="126"/>
      <c r="F1" s="126"/>
      <c r="G1" s="125"/>
      <c r="H1" s="1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30" ht="32.25" customHeight="1" x14ac:dyDescent="0.3">
      <c r="A2" s="116" t="s">
        <v>90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30" ht="40.5" customHeight="1" x14ac:dyDescent="0.35">
      <c r="A3" s="117" t="s">
        <v>150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1:30" x14ac:dyDescent="0.3">
      <c r="B4" s="3"/>
      <c r="C4" s="4"/>
      <c r="D4" s="3"/>
      <c r="E4" s="3"/>
      <c r="F4" s="5"/>
      <c r="G4" s="6"/>
      <c r="H4" s="3"/>
      <c r="I4" s="7"/>
      <c r="J4" s="7"/>
      <c r="K4" s="7"/>
      <c r="L4" s="7"/>
      <c r="M4" s="7"/>
      <c r="N4" s="118" t="s">
        <v>32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30" ht="18.75" customHeight="1" x14ac:dyDescent="0.3">
      <c r="A5" s="119" t="s">
        <v>1</v>
      </c>
      <c r="B5" s="120" t="s">
        <v>2</v>
      </c>
      <c r="C5" s="120" t="s">
        <v>3</v>
      </c>
      <c r="D5" s="121" t="s">
        <v>4</v>
      </c>
      <c r="E5" s="121" t="s">
        <v>5</v>
      </c>
      <c r="F5" s="124" t="s">
        <v>6</v>
      </c>
      <c r="G5" s="120" t="s">
        <v>28</v>
      </c>
      <c r="H5" s="120"/>
      <c r="I5" s="120"/>
      <c r="J5" s="121" t="s">
        <v>43</v>
      </c>
      <c r="K5" s="121" t="s">
        <v>85</v>
      </c>
      <c r="L5" s="121" t="s">
        <v>86</v>
      </c>
      <c r="M5" s="121" t="s">
        <v>151</v>
      </c>
      <c r="N5" s="129" t="s">
        <v>64</v>
      </c>
      <c r="O5" s="130"/>
      <c r="P5" s="120" t="s">
        <v>68</v>
      </c>
      <c r="Q5" s="120"/>
      <c r="R5" s="129" t="s">
        <v>92</v>
      </c>
      <c r="S5" s="130"/>
      <c r="T5" s="137" t="s">
        <v>144</v>
      </c>
      <c r="U5" s="138"/>
      <c r="V5" s="127" t="s">
        <v>87</v>
      </c>
      <c r="W5" s="127" t="s">
        <v>46</v>
      </c>
      <c r="X5" s="127"/>
      <c r="Y5" s="127"/>
      <c r="Z5" s="121" t="s">
        <v>7</v>
      </c>
      <c r="AC5" s="8"/>
      <c r="AD5" s="2" t="s">
        <v>8</v>
      </c>
    </row>
    <row r="6" spans="1:30" ht="20.25" customHeight="1" x14ac:dyDescent="0.3">
      <c r="A6" s="119"/>
      <c r="B6" s="120"/>
      <c r="C6" s="120"/>
      <c r="D6" s="122"/>
      <c r="E6" s="122"/>
      <c r="F6" s="124"/>
      <c r="G6" s="120"/>
      <c r="H6" s="120"/>
      <c r="I6" s="120"/>
      <c r="J6" s="122"/>
      <c r="K6" s="122"/>
      <c r="L6" s="122"/>
      <c r="M6" s="122"/>
      <c r="N6" s="131"/>
      <c r="O6" s="132"/>
      <c r="P6" s="120"/>
      <c r="Q6" s="120"/>
      <c r="R6" s="131"/>
      <c r="S6" s="132"/>
      <c r="T6" s="139"/>
      <c r="U6" s="140"/>
      <c r="V6" s="127"/>
      <c r="W6" s="127"/>
      <c r="X6" s="127"/>
      <c r="Y6" s="127"/>
      <c r="Z6" s="122"/>
      <c r="AC6" s="9"/>
      <c r="AD6" s="2" t="s">
        <v>9</v>
      </c>
    </row>
    <row r="7" spans="1:30" ht="21" customHeight="1" x14ac:dyDescent="0.3">
      <c r="A7" s="119"/>
      <c r="B7" s="120"/>
      <c r="C7" s="120"/>
      <c r="D7" s="122"/>
      <c r="E7" s="122"/>
      <c r="F7" s="124"/>
      <c r="G7" s="120" t="s">
        <v>10</v>
      </c>
      <c r="H7" s="120" t="s">
        <v>11</v>
      </c>
      <c r="I7" s="120"/>
      <c r="J7" s="122"/>
      <c r="K7" s="122"/>
      <c r="L7" s="122"/>
      <c r="M7" s="122"/>
      <c r="N7" s="131"/>
      <c r="O7" s="132"/>
      <c r="P7" s="120"/>
      <c r="Q7" s="120"/>
      <c r="R7" s="131"/>
      <c r="S7" s="132"/>
      <c r="T7" s="139"/>
      <c r="U7" s="140"/>
      <c r="V7" s="127"/>
      <c r="W7" s="127"/>
      <c r="X7" s="127"/>
      <c r="Y7" s="127"/>
      <c r="Z7" s="122"/>
    </row>
    <row r="8" spans="1:30" ht="45.75" customHeight="1" x14ac:dyDescent="0.3">
      <c r="A8" s="119"/>
      <c r="B8" s="120"/>
      <c r="C8" s="120"/>
      <c r="D8" s="122"/>
      <c r="E8" s="122"/>
      <c r="F8" s="124"/>
      <c r="G8" s="120"/>
      <c r="H8" s="120" t="s">
        <v>14</v>
      </c>
      <c r="I8" s="120" t="s">
        <v>15</v>
      </c>
      <c r="J8" s="122"/>
      <c r="K8" s="122"/>
      <c r="L8" s="122"/>
      <c r="M8" s="122"/>
      <c r="N8" s="133"/>
      <c r="O8" s="134"/>
      <c r="P8" s="120"/>
      <c r="Q8" s="120"/>
      <c r="R8" s="133"/>
      <c r="S8" s="134"/>
      <c r="T8" s="141"/>
      <c r="U8" s="142"/>
      <c r="V8" s="127"/>
      <c r="W8" s="127"/>
      <c r="X8" s="127"/>
      <c r="Y8" s="127"/>
      <c r="Z8" s="122"/>
    </row>
    <row r="9" spans="1:30" ht="18.75" customHeight="1" x14ac:dyDescent="0.3">
      <c r="A9" s="119"/>
      <c r="B9" s="120"/>
      <c r="C9" s="120"/>
      <c r="D9" s="122"/>
      <c r="E9" s="122"/>
      <c r="F9" s="124"/>
      <c r="G9" s="120"/>
      <c r="H9" s="120"/>
      <c r="I9" s="120"/>
      <c r="J9" s="122"/>
      <c r="K9" s="122"/>
      <c r="L9" s="122"/>
      <c r="M9" s="122"/>
      <c r="N9" s="121" t="s">
        <v>69</v>
      </c>
      <c r="O9" s="135" t="s">
        <v>143</v>
      </c>
      <c r="P9" s="120" t="s">
        <v>42</v>
      </c>
      <c r="Q9" s="120" t="s">
        <v>44</v>
      </c>
      <c r="R9" s="143" t="s">
        <v>12</v>
      </c>
      <c r="S9" s="143" t="s">
        <v>13</v>
      </c>
      <c r="T9" s="143" t="s">
        <v>12</v>
      </c>
      <c r="U9" s="143" t="s">
        <v>13</v>
      </c>
      <c r="V9" s="127" t="s">
        <v>45</v>
      </c>
      <c r="W9" s="120" t="s">
        <v>42</v>
      </c>
      <c r="X9" s="128" t="s">
        <v>44</v>
      </c>
      <c r="Y9" s="120" t="s">
        <v>44</v>
      </c>
      <c r="Z9" s="122"/>
    </row>
    <row r="10" spans="1:30" ht="75" customHeight="1" x14ac:dyDescent="0.3">
      <c r="A10" s="119"/>
      <c r="B10" s="120"/>
      <c r="C10" s="120"/>
      <c r="D10" s="123"/>
      <c r="E10" s="123"/>
      <c r="F10" s="124"/>
      <c r="G10" s="120"/>
      <c r="H10" s="120"/>
      <c r="I10" s="120"/>
      <c r="J10" s="123"/>
      <c r="K10" s="123"/>
      <c r="L10" s="123"/>
      <c r="M10" s="123"/>
      <c r="N10" s="123"/>
      <c r="O10" s="136"/>
      <c r="P10" s="120"/>
      <c r="Q10" s="120"/>
      <c r="R10" s="144"/>
      <c r="S10" s="144"/>
      <c r="T10" s="144"/>
      <c r="U10" s="144"/>
      <c r="V10" s="127"/>
      <c r="W10" s="120"/>
      <c r="X10" s="128"/>
      <c r="Y10" s="120"/>
      <c r="Z10" s="123"/>
      <c r="AA10" s="10"/>
    </row>
    <row r="11" spans="1:30" x14ac:dyDescent="0.3">
      <c r="A11" s="11">
        <v>1</v>
      </c>
      <c r="B11" s="11">
        <v>2</v>
      </c>
      <c r="C11" s="11">
        <v>3</v>
      </c>
      <c r="D11" s="12"/>
      <c r="E11" s="12"/>
      <c r="F11" s="13" t="s">
        <v>16</v>
      </c>
      <c r="G11" s="11">
        <v>4</v>
      </c>
      <c r="H11" s="13" t="s">
        <v>16</v>
      </c>
      <c r="I11" s="14" t="s">
        <v>29</v>
      </c>
      <c r="J11" s="14"/>
      <c r="K11" s="14"/>
      <c r="L11" s="14"/>
      <c r="M11" s="14"/>
      <c r="N11" s="11">
        <v>6</v>
      </c>
      <c r="O11" s="84"/>
      <c r="P11" s="14"/>
      <c r="Q11" s="14"/>
      <c r="R11" s="14"/>
      <c r="S11" s="14"/>
      <c r="T11" s="14">
        <v>7</v>
      </c>
      <c r="U11" s="14">
        <v>8</v>
      </c>
      <c r="V11" s="59" t="s">
        <v>30</v>
      </c>
      <c r="W11" s="59"/>
      <c r="X11" s="87"/>
      <c r="Y11" s="59"/>
      <c r="Z11" s="11">
        <v>10</v>
      </c>
    </row>
    <row r="12" spans="1:30" hidden="1" x14ac:dyDescent="0.3">
      <c r="A12" s="11"/>
      <c r="B12" s="11"/>
      <c r="C12" s="11"/>
      <c r="D12" s="12"/>
      <c r="E12" s="12"/>
      <c r="F12" s="13"/>
      <c r="G12" s="11"/>
      <c r="H12" s="13"/>
      <c r="I12" s="14"/>
      <c r="J12" s="14"/>
      <c r="K12" s="14"/>
      <c r="L12" s="14"/>
      <c r="M12" s="14"/>
      <c r="N12" s="14"/>
      <c r="O12" s="84"/>
      <c r="P12" s="14"/>
      <c r="Q12" s="14"/>
      <c r="R12" s="14"/>
      <c r="S12" s="14"/>
      <c r="T12" s="14"/>
      <c r="U12" s="14"/>
      <c r="V12" s="14"/>
      <c r="W12" s="14"/>
      <c r="X12" s="84"/>
      <c r="Y12" s="14"/>
      <c r="Z12" s="11"/>
    </row>
    <row r="13" spans="1:30" x14ac:dyDescent="0.3">
      <c r="A13" s="11"/>
      <c r="B13" s="11"/>
      <c r="C13" s="11"/>
      <c r="D13" s="12"/>
      <c r="E13" s="12"/>
      <c r="F13" s="13"/>
      <c r="G13" s="11"/>
      <c r="H13" s="13"/>
      <c r="I13" s="14"/>
      <c r="J13" s="14"/>
      <c r="K13" s="14"/>
      <c r="L13" s="14"/>
      <c r="M13" s="14"/>
      <c r="N13" s="14"/>
      <c r="O13" s="84"/>
      <c r="P13" s="14"/>
      <c r="Q13" s="84"/>
      <c r="R13" s="84"/>
      <c r="S13" s="84"/>
      <c r="T13" s="14"/>
      <c r="U13" s="14"/>
      <c r="V13" s="14"/>
      <c r="W13" s="14"/>
      <c r="X13" s="84"/>
      <c r="Y13" s="14"/>
      <c r="Z13" s="11"/>
      <c r="AA13" s="10">
        <f>T14-U14</f>
        <v>0</v>
      </c>
    </row>
    <row r="14" spans="1:30" ht="35.25" customHeight="1" x14ac:dyDescent="0.3">
      <c r="A14" s="45"/>
      <c r="B14" s="46" t="s">
        <v>17</v>
      </c>
      <c r="C14" s="46" t="s">
        <v>18</v>
      </c>
      <c r="D14" s="46"/>
      <c r="E14" s="46"/>
      <c r="F14" s="47"/>
      <c r="G14" s="48"/>
      <c r="H14" s="49">
        <f t="shared" ref="H14:W14" si="0">H15</f>
        <v>450072</v>
      </c>
      <c r="I14" s="49">
        <f t="shared" si="0"/>
        <v>413865</v>
      </c>
      <c r="J14" s="49">
        <f t="shared" si="0"/>
        <v>378941</v>
      </c>
      <c r="K14" s="49">
        <f t="shared" si="0"/>
        <v>415876.4</v>
      </c>
      <c r="L14" s="49">
        <f t="shared" si="0"/>
        <v>3770.4</v>
      </c>
      <c r="M14" s="49">
        <f t="shared" si="0"/>
        <v>297992.98031000001</v>
      </c>
      <c r="N14" s="49">
        <f t="shared" si="0"/>
        <v>110513</v>
      </c>
      <c r="O14" s="92"/>
      <c r="P14" s="50">
        <f t="shared" si="0"/>
        <v>0</v>
      </c>
      <c r="Q14" s="83" t="e">
        <f>P14/#REF!</f>
        <v>#REF!</v>
      </c>
      <c r="R14" s="49">
        <f t="shared" si="0"/>
        <v>14337</v>
      </c>
      <c r="S14" s="49">
        <f t="shared" si="0"/>
        <v>18469.84</v>
      </c>
      <c r="T14" s="49">
        <f t="shared" si="0"/>
        <v>18364</v>
      </c>
      <c r="U14" s="49">
        <f t="shared" si="0"/>
        <v>18364</v>
      </c>
      <c r="V14" s="49">
        <f t="shared" si="0"/>
        <v>110513</v>
      </c>
      <c r="W14" s="49" t="e">
        <f t="shared" si="0"/>
        <v>#REF!</v>
      </c>
      <c r="X14" s="88"/>
      <c r="Y14" s="83" t="e">
        <f>W14/#REF!</f>
        <v>#REF!</v>
      </c>
      <c r="Z14" s="16"/>
    </row>
    <row r="15" spans="1:30" ht="33.75" customHeight="1" x14ac:dyDescent="0.3">
      <c r="A15" s="46"/>
      <c r="B15" s="46" t="s">
        <v>20</v>
      </c>
      <c r="C15" s="46" t="s">
        <v>18</v>
      </c>
      <c r="D15" s="46"/>
      <c r="E15" s="46"/>
      <c r="F15" s="47"/>
      <c r="G15" s="48"/>
      <c r="H15" s="49">
        <f t="shared" ref="H15:W15" si="1">H16</f>
        <v>450072</v>
      </c>
      <c r="I15" s="49">
        <f t="shared" si="1"/>
        <v>413865</v>
      </c>
      <c r="J15" s="49">
        <f t="shared" si="1"/>
        <v>378941</v>
      </c>
      <c r="K15" s="49">
        <f t="shared" si="1"/>
        <v>415876.4</v>
      </c>
      <c r="L15" s="49">
        <f t="shared" si="1"/>
        <v>3770.4</v>
      </c>
      <c r="M15" s="49">
        <f t="shared" si="1"/>
        <v>297992.98031000001</v>
      </c>
      <c r="N15" s="49">
        <f t="shared" si="1"/>
        <v>110513</v>
      </c>
      <c r="O15" s="92"/>
      <c r="P15" s="50">
        <f t="shared" si="1"/>
        <v>0</v>
      </c>
      <c r="Q15" s="83" t="e">
        <f>P15/#REF!</f>
        <v>#REF!</v>
      </c>
      <c r="R15" s="49">
        <f t="shared" si="1"/>
        <v>14337</v>
      </c>
      <c r="S15" s="49">
        <f t="shared" si="1"/>
        <v>18469.84</v>
      </c>
      <c r="T15" s="49">
        <f t="shared" si="1"/>
        <v>18364</v>
      </c>
      <c r="U15" s="49">
        <f t="shared" si="1"/>
        <v>18364</v>
      </c>
      <c r="V15" s="49">
        <f t="shared" si="1"/>
        <v>110513</v>
      </c>
      <c r="W15" s="49" t="e">
        <f t="shared" si="1"/>
        <v>#REF!</v>
      </c>
      <c r="X15" s="88"/>
      <c r="Y15" s="83" t="e">
        <f>W15/#REF!</f>
        <v>#REF!</v>
      </c>
      <c r="Z15" s="16"/>
      <c r="AA15" s="10"/>
    </row>
    <row r="16" spans="1:30" s="20" customFormat="1" ht="36" hidden="1" customHeight="1" x14ac:dyDescent="0.3">
      <c r="A16" s="51"/>
      <c r="B16" s="40" t="s">
        <v>21</v>
      </c>
      <c r="C16" s="52"/>
      <c r="D16" s="52"/>
      <c r="E16" s="52"/>
      <c r="F16" s="47"/>
      <c r="G16" s="53"/>
      <c r="H16" s="49">
        <f t="shared" ref="H16:N16" si="2">H17+H32</f>
        <v>450072</v>
      </c>
      <c r="I16" s="49">
        <f t="shared" si="2"/>
        <v>413865</v>
      </c>
      <c r="J16" s="49">
        <f t="shared" si="2"/>
        <v>378941</v>
      </c>
      <c r="K16" s="49">
        <f t="shared" ref="K16:M16" si="3">K17+K32</f>
        <v>415876.4</v>
      </c>
      <c r="L16" s="49">
        <f t="shared" si="3"/>
        <v>3770.4</v>
      </c>
      <c r="M16" s="49">
        <f t="shared" si="3"/>
        <v>297992.98031000001</v>
      </c>
      <c r="N16" s="49">
        <f t="shared" si="2"/>
        <v>110513</v>
      </c>
      <c r="O16" s="88"/>
      <c r="P16" s="49">
        <f>P17+P32</f>
        <v>0</v>
      </c>
      <c r="Q16" s="83" t="e">
        <f>P16/#REF!</f>
        <v>#REF!</v>
      </c>
      <c r="R16" s="49">
        <f t="shared" ref="R16:W16" si="4">R17+R32</f>
        <v>14337</v>
      </c>
      <c r="S16" s="49">
        <f t="shared" si="4"/>
        <v>18469.84</v>
      </c>
      <c r="T16" s="49">
        <f t="shared" si="4"/>
        <v>18364</v>
      </c>
      <c r="U16" s="49">
        <f t="shared" si="4"/>
        <v>18364</v>
      </c>
      <c r="V16" s="49">
        <f t="shared" si="4"/>
        <v>110513</v>
      </c>
      <c r="W16" s="49" t="e">
        <f t="shared" si="4"/>
        <v>#REF!</v>
      </c>
      <c r="X16" s="88"/>
      <c r="Y16" s="83" t="e">
        <f>W16/#REF!</f>
        <v>#REF!</v>
      </c>
      <c r="Z16" s="16"/>
      <c r="AA16" s="20" t="s">
        <v>22</v>
      </c>
      <c r="AB16" s="96"/>
    </row>
    <row r="17" spans="1:30" s="20" customFormat="1" ht="36.75" customHeight="1" x14ac:dyDescent="0.3">
      <c r="A17" s="54" t="s">
        <v>19</v>
      </c>
      <c r="B17" s="39" t="s">
        <v>26</v>
      </c>
      <c r="C17" s="55"/>
      <c r="D17" s="55"/>
      <c r="E17" s="55"/>
      <c r="F17" s="56"/>
      <c r="G17" s="57"/>
      <c r="H17" s="58">
        <f>H18+H21</f>
        <v>227777</v>
      </c>
      <c r="I17" s="58">
        <f>I18+I21</f>
        <v>199817</v>
      </c>
      <c r="J17" s="58">
        <f>J18+J21</f>
        <v>216777</v>
      </c>
      <c r="K17" s="58">
        <f t="shared" ref="K17:M17" si="5">K18+K21</f>
        <v>198817</v>
      </c>
      <c r="L17" s="58">
        <f t="shared" si="5"/>
        <v>0</v>
      </c>
      <c r="M17" s="58">
        <f t="shared" si="5"/>
        <v>147111.949341</v>
      </c>
      <c r="N17" s="58">
        <f>N18+N21</f>
        <v>51705</v>
      </c>
      <c r="O17" s="89"/>
      <c r="P17" s="58">
        <f>P18+P21</f>
        <v>0</v>
      </c>
      <c r="Q17" s="83" t="e">
        <f>P17/#REF!</f>
        <v>#REF!</v>
      </c>
      <c r="R17" s="58">
        <f t="shared" ref="R17:W17" si="6">R18+R21</f>
        <v>0</v>
      </c>
      <c r="S17" s="58">
        <f t="shared" si="6"/>
        <v>18469.84</v>
      </c>
      <c r="T17" s="58">
        <f t="shared" si="6"/>
        <v>0</v>
      </c>
      <c r="U17" s="58">
        <f t="shared" si="6"/>
        <v>18364</v>
      </c>
      <c r="V17" s="58">
        <f t="shared" si="6"/>
        <v>33341</v>
      </c>
      <c r="W17" s="58" t="e">
        <f t="shared" si="6"/>
        <v>#REF!</v>
      </c>
      <c r="X17" s="89"/>
      <c r="Y17" s="83" t="e">
        <f>W17/#REF!</f>
        <v>#REF!</v>
      </c>
      <c r="Z17" s="23"/>
      <c r="AB17" s="96"/>
    </row>
    <row r="18" spans="1:30" s="20" customFormat="1" ht="31.5" hidden="1" customHeight="1" x14ac:dyDescent="0.3">
      <c r="A18" s="17" t="s">
        <v>23</v>
      </c>
      <c r="B18" s="24" t="s">
        <v>24</v>
      </c>
      <c r="C18" s="18"/>
      <c r="D18" s="18"/>
      <c r="E18" s="18"/>
      <c r="F18" s="25"/>
      <c r="G18" s="26"/>
      <c r="H18" s="21">
        <f t="shared" ref="H18:N18" si="7">SUM(H19:H20)</f>
        <v>0</v>
      </c>
      <c r="I18" s="21">
        <f t="shared" si="7"/>
        <v>0</v>
      </c>
      <c r="J18" s="21">
        <f t="shared" si="7"/>
        <v>0</v>
      </c>
      <c r="K18" s="21">
        <f t="shared" ref="K18:M18" si="8">SUM(K19:K20)</f>
        <v>0</v>
      </c>
      <c r="L18" s="21">
        <f t="shared" si="8"/>
        <v>0</v>
      </c>
      <c r="M18" s="21">
        <f t="shared" si="8"/>
        <v>0</v>
      </c>
      <c r="N18" s="21">
        <f t="shared" si="7"/>
        <v>0</v>
      </c>
      <c r="O18" s="83"/>
      <c r="P18" s="21">
        <f>SUM(P19:P20)</f>
        <v>0</v>
      </c>
      <c r="Q18" s="83"/>
      <c r="R18" s="21">
        <f t="shared" ref="R18:S18" si="9">SUM(R19:R20)</f>
        <v>0</v>
      </c>
      <c r="S18" s="21">
        <f t="shared" si="9"/>
        <v>0</v>
      </c>
      <c r="T18" s="21">
        <f>SUM(T19:T20)</f>
        <v>0</v>
      </c>
      <c r="U18" s="21">
        <f>SUM(U19:U20)</f>
        <v>0</v>
      </c>
      <c r="V18" s="21">
        <f>SUM(V19:V20)</f>
        <v>0</v>
      </c>
      <c r="W18" s="21" t="e">
        <f>SUM(W19:W20)</f>
        <v>#REF!</v>
      </c>
      <c r="X18" s="83"/>
      <c r="Y18" s="83" t="e">
        <f>W18/#REF!</f>
        <v>#REF!</v>
      </c>
      <c r="Z18" s="21"/>
      <c r="AB18" s="96">
        <v>168935.4</v>
      </c>
    </row>
    <row r="19" spans="1:30" s="22" customFormat="1" ht="63" hidden="1" customHeight="1" x14ac:dyDescent="0.35">
      <c r="A19" s="70"/>
      <c r="B19" s="77"/>
      <c r="C19" s="71"/>
      <c r="D19" s="41"/>
      <c r="E19" s="41"/>
      <c r="F19" s="42"/>
      <c r="G19" s="27"/>
      <c r="H19" s="67"/>
      <c r="I19" s="67"/>
      <c r="J19" s="67"/>
      <c r="K19" s="67"/>
      <c r="L19" s="67"/>
      <c r="M19" s="67"/>
      <c r="N19" s="67"/>
      <c r="O19" s="78"/>
      <c r="P19" s="67"/>
      <c r="Q19" s="78"/>
      <c r="R19" s="67"/>
      <c r="S19" s="67"/>
      <c r="T19" s="69"/>
      <c r="U19" s="69"/>
      <c r="V19" s="69">
        <f>N19+T19-U19</f>
        <v>0</v>
      </c>
      <c r="W19" s="69" t="e">
        <f>#REF!+N19+T19-U19</f>
        <v>#REF!</v>
      </c>
      <c r="X19" s="79">
        <v>0.84</v>
      </c>
      <c r="Y19" s="79" t="e">
        <f>W19/#REF!</f>
        <v>#REF!</v>
      </c>
      <c r="Z19" s="67"/>
      <c r="AB19" s="97">
        <v>35000</v>
      </c>
    </row>
    <row r="20" spans="1:30" s="22" customFormat="1" ht="78" hidden="1" customHeight="1" x14ac:dyDescent="0.35">
      <c r="A20" s="62">
        <v>2</v>
      </c>
      <c r="B20" s="63"/>
      <c r="C20" s="64"/>
      <c r="D20" s="60"/>
      <c r="E20" s="60"/>
      <c r="F20" s="61"/>
      <c r="G20" s="30"/>
      <c r="H20" s="65"/>
      <c r="I20" s="65"/>
      <c r="J20" s="65"/>
      <c r="K20" s="65"/>
      <c r="L20" s="65"/>
      <c r="M20" s="65"/>
      <c r="N20" s="65"/>
      <c r="O20" s="81"/>
      <c r="P20" s="65"/>
      <c r="Q20" s="81"/>
      <c r="R20" s="65"/>
      <c r="S20" s="65"/>
      <c r="T20" s="66"/>
      <c r="U20" s="66"/>
      <c r="V20" s="66">
        <f>N20+T20-U20</f>
        <v>0</v>
      </c>
      <c r="W20" s="66" t="e">
        <f>#REF!+N20+T20-U20</f>
        <v>#REF!</v>
      </c>
      <c r="X20" s="82">
        <v>0.48</v>
      </c>
      <c r="Y20" s="82" t="e">
        <f>W20/#REF!</f>
        <v>#REF!</v>
      </c>
      <c r="Z20" s="65"/>
      <c r="AB20" s="97">
        <f>SUM(AB18:AB19)</f>
        <v>203935.4</v>
      </c>
      <c r="AC20" s="22">
        <v>49300</v>
      </c>
      <c r="AD20" s="99">
        <f>AB20-AC20</f>
        <v>154635.4</v>
      </c>
    </row>
    <row r="21" spans="1:30" s="20" customFormat="1" ht="42.75" customHeight="1" x14ac:dyDescent="0.3">
      <c r="A21" s="17"/>
      <c r="B21" s="24" t="s">
        <v>25</v>
      </c>
      <c r="C21" s="18"/>
      <c r="D21" s="18"/>
      <c r="E21" s="18"/>
      <c r="F21" s="25"/>
      <c r="G21" s="26"/>
      <c r="H21" s="21">
        <f>SUM(H22:H31)</f>
        <v>227777</v>
      </c>
      <c r="I21" s="21">
        <f t="shared" ref="I21:N21" si="10">SUM(I22:I31)</f>
        <v>199817</v>
      </c>
      <c r="J21" s="21">
        <f t="shared" si="10"/>
        <v>216777</v>
      </c>
      <c r="K21" s="21">
        <f t="shared" ref="K21:M21" si="11">SUM(K22:K31)</f>
        <v>198817</v>
      </c>
      <c r="L21" s="21">
        <f t="shared" si="11"/>
        <v>0</v>
      </c>
      <c r="M21" s="21">
        <f t="shared" si="11"/>
        <v>147111.949341</v>
      </c>
      <c r="N21" s="21">
        <f t="shared" si="10"/>
        <v>51705</v>
      </c>
      <c r="O21" s="21"/>
      <c r="P21" s="21">
        <f>SUM(P28:P28)</f>
        <v>0</v>
      </c>
      <c r="Q21" s="21">
        <f>SUM(Q28:Q28)</f>
        <v>0</v>
      </c>
      <c r="R21" s="21">
        <f t="shared" ref="R21" si="12">SUM(R22:R31)</f>
        <v>0</v>
      </c>
      <c r="S21" s="21">
        <f t="shared" ref="S21" si="13">SUM(S22:S31)</f>
        <v>18469.84</v>
      </c>
      <c r="T21" s="21">
        <f t="shared" ref="T21" si="14">SUM(T22:T31)</f>
        <v>0</v>
      </c>
      <c r="U21" s="21">
        <f>SUM(U22:U31)</f>
        <v>18364</v>
      </c>
      <c r="V21" s="21">
        <f>SUM(V22:V31)</f>
        <v>33341</v>
      </c>
      <c r="W21" s="21" t="e">
        <f>SUM(#REF!)</f>
        <v>#REF!</v>
      </c>
      <c r="X21" s="83"/>
      <c r="Y21" s="83" t="e">
        <f>W21/#REF!</f>
        <v>#REF!</v>
      </c>
      <c r="Z21" s="21"/>
      <c r="AB21" s="96"/>
    </row>
    <row r="22" spans="1:30" s="33" customFormat="1" ht="81" customHeight="1" x14ac:dyDescent="0.35">
      <c r="A22" s="72">
        <v>1</v>
      </c>
      <c r="B22" s="73" t="s">
        <v>47</v>
      </c>
      <c r="C22" s="74" t="s">
        <v>48</v>
      </c>
      <c r="D22" s="43" t="s">
        <v>49</v>
      </c>
      <c r="E22" s="43" t="s">
        <v>50</v>
      </c>
      <c r="F22" s="44" t="s">
        <v>33</v>
      </c>
      <c r="G22" s="28" t="s">
        <v>51</v>
      </c>
      <c r="H22" s="68">
        <v>21718</v>
      </c>
      <c r="I22" s="68">
        <v>11718</v>
      </c>
      <c r="J22" s="68">
        <v>11218</v>
      </c>
      <c r="K22" s="68">
        <v>11218</v>
      </c>
      <c r="L22" s="68">
        <v>0</v>
      </c>
      <c r="M22" s="68">
        <v>6499.9493409999995</v>
      </c>
      <c r="N22" s="68">
        <v>4718</v>
      </c>
      <c r="O22" s="85">
        <v>0.14000000000000001</v>
      </c>
      <c r="P22" s="68"/>
      <c r="Q22" s="85"/>
      <c r="R22" s="85"/>
      <c r="S22" s="100">
        <v>712.8</v>
      </c>
      <c r="T22" s="76"/>
      <c r="U22" s="76">
        <v>712.7</v>
      </c>
      <c r="V22" s="113">
        <f t="shared" ref="V22:V26" si="15">N22+T22-U22</f>
        <v>4005.3</v>
      </c>
      <c r="W22" s="76"/>
      <c r="X22" s="86"/>
      <c r="Y22" s="86"/>
      <c r="Z22" s="80"/>
      <c r="AA22" s="94"/>
      <c r="AB22" s="98"/>
    </row>
    <row r="23" spans="1:30" s="33" customFormat="1" ht="78" customHeight="1" x14ac:dyDescent="0.35">
      <c r="A23" s="72">
        <v>2</v>
      </c>
      <c r="B23" s="73" t="s">
        <v>52</v>
      </c>
      <c r="C23" s="74" t="s">
        <v>34</v>
      </c>
      <c r="D23" s="43" t="s">
        <v>35</v>
      </c>
      <c r="E23" s="43">
        <v>7913003</v>
      </c>
      <c r="F23" s="44" t="s">
        <v>33</v>
      </c>
      <c r="G23" s="28" t="s">
        <v>37</v>
      </c>
      <c r="H23" s="68">
        <v>13452</v>
      </c>
      <c r="I23" s="68">
        <v>8952</v>
      </c>
      <c r="J23" s="68">
        <v>13452</v>
      </c>
      <c r="K23" s="68">
        <v>8952</v>
      </c>
      <c r="L23" s="68">
        <v>0</v>
      </c>
      <c r="M23" s="68">
        <v>8000</v>
      </c>
      <c r="N23" s="68">
        <v>952</v>
      </c>
      <c r="O23" s="85">
        <v>0.96</v>
      </c>
      <c r="P23" s="68"/>
      <c r="Q23" s="85"/>
      <c r="R23" s="85"/>
      <c r="S23" s="100">
        <v>37.9</v>
      </c>
      <c r="T23" s="76"/>
      <c r="U23" s="76">
        <v>37.799999999999997</v>
      </c>
      <c r="V23" s="113">
        <f t="shared" si="15"/>
        <v>914.2</v>
      </c>
      <c r="W23" s="76"/>
      <c r="X23" s="86"/>
      <c r="Y23" s="86"/>
      <c r="Z23" s="80"/>
      <c r="AA23" s="94"/>
      <c r="AB23" s="98"/>
    </row>
    <row r="24" spans="1:30" s="33" customFormat="1" ht="78" customHeight="1" x14ac:dyDescent="0.35">
      <c r="A24" s="72">
        <v>3</v>
      </c>
      <c r="B24" s="73" t="s">
        <v>53</v>
      </c>
      <c r="C24" s="74" t="s">
        <v>34</v>
      </c>
      <c r="D24" s="43" t="s">
        <v>35</v>
      </c>
      <c r="E24" s="43">
        <v>7913004</v>
      </c>
      <c r="F24" s="44" t="s">
        <v>33</v>
      </c>
      <c r="G24" s="28" t="s">
        <v>36</v>
      </c>
      <c r="H24" s="68">
        <v>22516</v>
      </c>
      <c r="I24" s="68">
        <v>18016</v>
      </c>
      <c r="J24" s="68">
        <v>22516</v>
      </c>
      <c r="K24" s="68">
        <v>18016</v>
      </c>
      <c r="L24" s="68">
        <v>0</v>
      </c>
      <c r="M24" s="68">
        <v>15300</v>
      </c>
      <c r="N24" s="68">
        <v>2716</v>
      </c>
      <c r="O24" s="85">
        <v>0.54</v>
      </c>
      <c r="P24" s="68"/>
      <c r="Q24" s="85"/>
      <c r="R24" s="85"/>
      <c r="S24" s="100">
        <v>1197.5999999999999</v>
      </c>
      <c r="T24" s="76"/>
      <c r="U24" s="76">
        <v>1197.5</v>
      </c>
      <c r="V24" s="113">
        <f t="shared" si="15"/>
        <v>1518.5</v>
      </c>
      <c r="W24" s="76"/>
      <c r="X24" s="86"/>
      <c r="Y24" s="86"/>
      <c r="Z24" s="80"/>
      <c r="AA24" s="94"/>
      <c r="AB24" s="98"/>
    </row>
    <row r="25" spans="1:30" s="33" customFormat="1" ht="74.25" customHeight="1" x14ac:dyDescent="0.35">
      <c r="A25" s="72">
        <v>4</v>
      </c>
      <c r="B25" s="73" t="s">
        <v>103</v>
      </c>
      <c r="C25" s="74" t="s">
        <v>104</v>
      </c>
      <c r="D25" s="43" t="s">
        <v>105</v>
      </c>
      <c r="E25" s="43" t="s">
        <v>106</v>
      </c>
      <c r="F25" s="44" t="s">
        <v>33</v>
      </c>
      <c r="G25" s="28" t="s">
        <v>107</v>
      </c>
      <c r="H25" s="68">
        <v>44800</v>
      </c>
      <c r="I25" s="68">
        <v>35840</v>
      </c>
      <c r="J25" s="68">
        <v>44800</v>
      </c>
      <c r="K25" s="68">
        <v>35840</v>
      </c>
      <c r="L25" s="68">
        <v>0</v>
      </c>
      <c r="M25" s="68">
        <v>28000</v>
      </c>
      <c r="N25" s="68">
        <v>7840</v>
      </c>
      <c r="O25" s="85">
        <v>0.13</v>
      </c>
      <c r="P25" s="68"/>
      <c r="Q25" s="85"/>
      <c r="R25" s="85"/>
      <c r="S25" s="100">
        <v>815</v>
      </c>
      <c r="T25" s="76"/>
      <c r="U25" s="76">
        <v>815</v>
      </c>
      <c r="V25" s="113">
        <f t="shared" si="15"/>
        <v>7025</v>
      </c>
      <c r="W25" s="76"/>
      <c r="X25" s="86"/>
      <c r="Y25" s="86"/>
      <c r="Z25" s="80"/>
      <c r="AA25" s="94"/>
      <c r="AB25" s="98"/>
    </row>
    <row r="26" spans="1:30" s="33" customFormat="1" ht="66" customHeight="1" x14ac:dyDescent="0.35">
      <c r="A26" s="72">
        <v>5</v>
      </c>
      <c r="B26" s="73" t="s">
        <v>70</v>
      </c>
      <c r="C26" s="74" t="s">
        <v>71</v>
      </c>
      <c r="D26" s="43" t="s">
        <v>72</v>
      </c>
      <c r="E26" s="43" t="s">
        <v>73</v>
      </c>
      <c r="F26" s="44" t="s">
        <v>33</v>
      </c>
      <c r="G26" s="28" t="s">
        <v>74</v>
      </c>
      <c r="H26" s="68">
        <v>19776</v>
      </c>
      <c r="I26" s="68">
        <v>19776</v>
      </c>
      <c r="J26" s="68">
        <v>19776</v>
      </c>
      <c r="K26" s="68">
        <v>19776</v>
      </c>
      <c r="L26" s="68">
        <v>0</v>
      </c>
      <c r="M26" s="68">
        <v>15000</v>
      </c>
      <c r="N26" s="68">
        <v>4776</v>
      </c>
      <c r="O26" s="85">
        <v>0.6</v>
      </c>
      <c r="P26" s="68"/>
      <c r="Q26" s="85"/>
      <c r="R26" s="85"/>
      <c r="S26" s="100">
        <v>1847</v>
      </c>
      <c r="T26" s="76"/>
      <c r="U26" s="76">
        <v>1847</v>
      </c>
      <c r="V26" s="113">
        <f t="shared" si="15"/>
        <v>2929</v>
      </c>
      <c r="W26" s="76"/>
      <c r="X26" s="86"/>
      <c r="Y26" s="86"/>
      <c r="Z26" s="80"/>
      <c r="AA26" s="94"/>
      <c r="AB26" s="98"/>
    </row>
    <row r="27" spans="1:30" s="33" customFormat="1" ht="66" customHeight="1" x14ac:dyDescent="0.35">
      <c r="A27" s="72">
        <v>6</v>
      </c>
      <c r="B27" s="73" t="s">
        <v>75</v>
      </c>
      <c r="C27" s="74" t="s">
        <v>76</v>
      </c>
      <c r="D27" s="43" t="s">
        <v>77</v>
      </c>
      <c r="E27" s="43" t="s">
        <v>78</v>
      </c>
      <c r="F27" s="44" t="s">
        <v>33</v>
      </c>
      <c r="G27" s="28" t="s">
        <v>79</v>
      </c>
      <c r="H27" s="68">
        <v>21960</v>
      </c>
      <c r="I27" s="68">
        <v>21960</v>
      </c>
      <c r="J27" s="68">
        <v>21960</v>
      </c>
      <c r="K27" s="68">
        <v>21960</v>
      </c>
      <c r="L27" s="68">
        <v>0</v>
      </c>
      <c r="M27" s="68">
        <v>14302</v>
      </c>
      <c r="N27" s="68">
        <v>7658</v>
      </c>
      <c r="O27" s="85">
        <v>0.27</v>
      </c>
      <c r="P27" s="68"/>
      <c r="Q27" s="85"/>
      <c r="R27" s="85"/>
      <c r="S27" s="100">
        <v>4266</v>
      </c>
      <c r="T27" s="76"/>
      <c r="U27" s="76">
        <v>4266</v>
      </c>
      <c r="V27" s="113">
        <f>N27+T27-U27</f>
        <v>3392</v>
      </c>
      <c r="W27" s="76"/>
      <c r="X27" s="86"/>
      <c r="Y27" s="86"/>
      <c r="Z27" s="80"/>
      <c r="AA27" s="94"/>
      <c r="AB27" s="98"/>
    </row>
    <row r="28" spans="1:30" s="33" customFormat="1" ht="66" customHeight="1" x14ac:dyDescent="0.35">
      <c r="A28" s="72">
        <v>7</v>
      </c>
      <c r="B28" s="73" t="s">
        <v>80</v>
      </c>
      <c r="C28" s="74" t="s">
        <v>81</v>
      </c>
      <c r="D28" s="43" t="s">
        <v>82</v>
      </c>
      <c r="E28" s="43" t="s">
        <v>83</v>
      </c>
      <c r="F28" s="44" t="s">
        <v>33</v>
      </c>
      <c r="G28" s="28" t="s">
        <v>84</v>
      </c>
      <c r="H28" s="68">
        <v>20435</v>
      </c>
      <c r="I28" s="68">
        <v>20435</v>
      </c>
      <c r="J28" s="68">
        <v>20435</v>
      </c>
      <c r="K28" s="68">
        <v>20435</v>
      </c>
      <c r="L28" s="68">
        <v>0</v>
      </c>
      <c r="M28" s="68">
        <v>12700</v>
      </c>
      <c r="N28" s="68">
        <v>7735</v>
      </c>
      <c r="O28" s="85">
        <v>0.14000000000000001</v>
      </c>
      <c r="P28" s="68"/>
      <c r="Q28" s="85"/>
      <c r="R28" s="85"/>
      <c r="S28" s="100">
        <v>6653</v>
      </c>
      <c r="T28" s="76"/>
      <c r="U28" s="76">
        <v>6653</v>
      </c>
      <c r="V28" s="113">
        <f>N28+T28-U28</f>
        <v>1082</v>
      </c>
      <c r="W28" s="76"/>
      <c r="X28" s="86"/>
      <c r="Y28" s="86"/>
      <c r="Z28" s="80"/>
      <c r="AA28" s="94"/>
      <c r="AB28" s="98"/>
    </row>
    <row r="29" spans="1:30" s="33" customFormat="1" ht="66" customHeight="1" x14ac:dyDescent="0.35">
      <c r="A29" s="72">
        <v>8</v>
      </c>
      <c r="B29" s="73" t="s">
        <v>134</v>
      </c>
      <c r="C29" s="74" t="s">
        <v>124</v>
      </c>
      <c r="D29" s="43" t="s">
        <v>125</v>
      </c>
      <c r="E29" s="43" t="s">
        <v>135</v>
      </c>
      <c r="F29" s="44" t="s">
        <v>33</v>
      </c>
      <c r="G29" s="28" t="s">
        <v>136</v>
      </c>
      <c r="H29" s="68">
        <v>21784</v>
      </c>
      <c r="I29" s="68">
        <v>21784</v>
      </c>
      <c r="J29" s="68">
        <v>21784</v>
      </c>
      <c r="K29" s="68">
        <v>21784</v>
      </c>
      <c r="L29" s="68">
        <v>0</v>
      </c>
      <c r="M29" s="68">
        <v>19200</v>
      </c>
      <c r="N29" s="68">
        <v>2584</v>
      </c>
      <c r="O29" s="85">
        <v>0.78</v>
      </c>
      <c r="P29" s="68"/>
      <c r="Q29" s="85"/>
      <c r="R29" s="85"/>
      <c r="S29" s="100">
        <v>559.6</v>
      </c>
      <c r="T29" s="76"/>
      <c r="U29" s="76">
        <v>559.5</v>
      </c>
      <c r="V29" s="113">
        <f>N29+T29-U29</f>
        <v>2024.5</v>
      </c>
      <c r="W29" s="76"/>
      <c r="X29" s="86"/>
      <c r="Y29" s="86"/>
      <c r="Z29" s="80"/>
      <c r="AA29" s="94"/>
      <c r="AB29" s="98"/>
    </row>
    <row r="30" spans="1:30" s="33" customFormat="1" ht="66" customHeight="1" x14ac:dyDescent="0.35">
      <c r="A30" s="72">
        <v>9</v>
      </c>
      <c r="B30" s="73" t="s">
        <v>129</v>
      </c>
      <c r="C30" s="74" t="s">
        <v>130</v>
      </c>
      <c r="D30" s="43" t="s">
        <v>131</v>
      </c>
      <c r="E30" s="43" t="s">
        <v>132</v>
      </c>
      <c r="F30" s="44" t="s">
        <v>33</v>
      </c>
      <c r="G30" s="28" t="s">
        <v>133</v>
      </c>
      <c r="H30" s="68">
        <v>22000</v>
      </c>
      <c r="I30" s="68">
        <v>22000</v>
      </c>
      <c r="J30" s="68">
        <v>21500</v>
      </c>
      <c r="K30" s="68">
        <v>21500</v>
      </c>
      <c r="L30" s="68">
        <v>0</v>
      </c>
      <c r="M30" s="68">
        <v>13210</v>
      </c>
      <c r="N30" s="68">
        <v>8290</v>
      </c>
      <c r="O30" s="85">
        <v>0.59</v>
      </c>
      <c r="P30" s="68"/>
      <c r="Q30" s="85"/>
      <c r="R30" s="85"/>
      <c r="S30" s="100">
        <v>1711.5</v>
      </c>
      <c r="T30" s="76"/>
      <c r="U30" s="76">
        <v>1711.5</v>
      </c>
      <c r="V30" s="113">
        <f>N30+T30-U30</f>
        <v>6578.5</v>
      </c>
      <c r="W30" s="76"/>
      <c r="X30" s="86"/>
      <c r="Y30" s="86"/>
      <c r="Z30" s="80"/>
      <c r="AA30" s="94"/>
      <c r="AB30" s="98"/>
    </row>
    <row r="31" spans="1:30" s="33" customFormat="1" ht="66" customHeight="1" x14ac:dyDescent="0.35">
      <c r="A31" s="111">
        <v>10</v>
      </c>
      <c r="B31" s="101" t="s">
        <v>145</v>
      </c>
      <c r="C31" s="102" t="s">
        <v>146</v>
      </c>
      <c r="D31" s="103" t="s">
        <v>147</v>
      </c>
      <c r="E31" s="103" t="s">
        <v>148</v>
      </c>
      <c r="F31" s="104" t="s">
        <v>33</v>
      </c>
      <c r="G31" s="105" t="s">
        <v>149</v>
      </c>
      <c r="H31" s="106">
        <v>19336</v>
      </c>
      <c r="I31" s="106">
        <v>19336</v>
      </c>
      <c r="J31" s="106">
        <v>19336</v>
      </c>
      <c r="K31" s="106">
        <v>19336</v>
      </c>
      <c r="L31" s="68">
        <v>0</v>
      </c>
      <c r="M31" s="106">
        <v>14900</v>
      </c>
      <c r="N31" s="106">
        <v>4436</v>
      </c>
      <c r="O31" s="107">
        <v>0.85</v>
      </c>
      <c r="P31" s="106"/>
      <c r="Q31" s="107"/>
      <c r="R31" s="107"/>
      <c r="S31" s="108">
        <v>669.44</v>
      </c>
      <c r="T31" s="109"/>
      <c r="U31" s="109">
        <v>564</v>
      </c>
      <c r="V31" s="114">
        <f>N31+T31-U31</f>
        <v>3872</v>
      </c>
      <c r="W31" s="109"/>
      <c r="X31" s="110"/>
      <c r="Y31" s="110"/>
      <c r="Z31" s="112"/>
      <c r="AA31" s="94"/>
      <c r="AB31" s="98"/>
    </row>
    <row r="32" spans="1:30" s="20" customFormat="1" ht="40.5" customHeight="1" x14ac:dyDescent="0.3">
      <c r="A32" s="17" t="s">
        <v>31</v>
      </c>
      <c r="B32" s="40" t="s">
        <v>27</v>
      </c>
      <c r="C32" s="18"/>
      <c r="D32" s="18"/>
      <c r="E32" s="18"/>
      <c r="F32" s="15"/>
      <c r="G32" s="19"/>
      <c r="H32" s="16">
        <f>H33+H47</f>
        <v>222295</v>
      </c>
      <c r="I32" s="16">
        <f t="shared" ref="I32:N32" si="16">I33+I47</f>
        <v>214048</v>
      </c>
      <c r="J32" s="16">
        <f t="shared" si="16"/>
        <v>162164</v>
      </c>
      <c r="K32" s="16">
        <f t="shared" ref="K32:M32" si="17">K33+K47</f>
        <v>217059.4</v>
      </c>
      <c r="L32" s="16">
        <f t="shared" si="17"/>
        <v>3770.4</v>
      </c>
      <c r="M32" s="16">
        <f t="shared" si="17"/>
        <v>150881.03096899998</v>
      </c>
      <c r="N32" s="16">
        <f t="shared" si="16"/>
        <v>58808</v>
      </c>
      <c r="O32" s="16"/>
      <c r="P32" s="16">
        <f t="shared" ref="P32:Q32" si="18">P38+P41+P34</f>
        <v>0</v>
      </c>
      <c r="Q32" s="16">
        <f t="shared" si="18"/>
        <v>0</v>
      </c>
      <c r="R32" s="16">
        <f t="shared" ref="R32:V32" si="19">R33+R47</f>
        <v>14337</v>
      </c>
      <c r="S32" s="16">
        <f t="shared" si="19"/>
        <v>0</v>
      </c>
      <c r="T32" s="16">
        <f t="shared" si="19"/>
        <v>18364</v>
      </c>
      <c r="U32" s="16">
        <f t="shared" si="19"/>
        <v>0</v>
      </c>
      <c r="V32" s="16">
        <f t="shared" si="19"/>
        <v>77172</v>
      </c>
      <c r="W32" s="16" t="e">
        <f>#REF!</f>
        <v>#REF!</v>
      </c>
      <c r="X32" s="90"/>
      <c r="Y32" s="83" t="e">
        <f>W32/#REF!</f>
        <v>#REF!</v>
      </c>
      <c r="Z32" s="16"/>
      <c r="AB32" s="96"/>
    </row>
    <row r="33" spans="1:29" s="20" customFormat="1" ht="40.5" customHeight="1" x14ac:dyDescent="0.3">
      <c r="A33" s="17" t="s">
        <v>113</v>
      </c>
      <c r="B33" s="40" t="s">
        <v>20</v>
      </c>
      <c r="C33" s="18"/>
      <c r="D33" s="18"/>
      <c r="E33" s="18"/>
      <c r="F33" s="15"/>
      <c r="G33" s="19"/>
      <c r="H33" s="16">
        <f>H34+H38+H41+H45</f>
        <v>164366</v>
      </c>
      <c r="I33" s="16">
        <f t="shared" ref="I33:N33" si="20">I34+I38+I41+I45</f>
        <v>156119</v>
      </c>
      <c r="J33" s="16">
        <f t="shared" si="20"/>
        <v>104235</v>
      </c>
      <c r="K33" s="16">
        <f t="shared" ref="K33:M33" si="21">K34+K38+K41+K45</f>
        <v>165559.4</v>
      </c>
      <c r="L33" s="16">
        <f t="shared" si="21"/>
        <v>3770.4</v>
      </c>
      <c r="M33" s="16">
        <f t="shared" si="21"/>
        <v>124381.03096999999</v>
      </c>
      <c r="N33" s="16">
        <f t="shared" si="20"/>
        <v>33808</v>
      </c>
      <c r="O33" s="16"/>
      <c r="P33" s="16"/>
      <c r="Q33" s="16"/>
      <c r="R33" s="16">
        <f t="shared" ref="R33:S33" si="22">R34+R38+R41+R45</f>
        <v>11337</v>
      </c>
      <c r="S33" s="16">
        <f t="shared" si="22"/>
        <v>0</v>
      </c>
      <c r="T33" s="16">
        <f t="shared" ref="T33:V33" si="23">T34+T38+T41+T45</f>
        <v>15364</v>
      </c>
      <c r="U33" s="16">
        <f t="shared" si="23"/>
        <v>0</v>
      </c>
      <c r="V33" s="16">
        <f t="shared" si="23"/>
        <v>49172</v>
      </c>
      <c r="W33" s="16"/>
      <c r="X33" s="90"/>
      <c r="Y33" s="83"/>
      <c r="Z33" s="16"/>
      <c r="AB33" s="96"/>
    </row>
    <row r="34" spans="1:29" s="20" customFormat="1" ht="46.5" customHeight="1" x14ac:dyDescent="0.3">
      <c r="A34" s="17" t="s">
        <v>23</v>
      </c>
      <c r="B34" s="24" t="s">
        <v>93</v>
      </c>
      <c r="C34" s="31"/>
      <c r="D34" s="31"/>
      <c r="E34" s="31"/>
      <c r="F34" s="25"/>
      <c r="G34" s="32"/>
      <c r="H34" s="21">
        <f>SUM(H35:H37)</f>
        <v>60658</v>
      </c>
      <c r="I34" s="21">
        <f t="shared" ref="I34:V35" si="24">SUM(I35:I37)</f>
        <v>56911</v>
      </c>
      <c r="J34" s="21">
        <f t="shared" si="24"/>
        <v>5027</v>
      </c>
      <c r="K34" s="21">
        <f t="shared" ref="K34:M34" si="25">SUM(K35:K37)</f>
        <v>93674</v>
      </c>
      <c r="L34" s="21">
        <f t="shared" si="25"/>
        <v>0</v>
      </c>
      <c r="M34" s="21">
        <f t="shared" si="25"/>
        <v>93674</v>
      </c>
      <c r="N34" s="21">
        <f t="shared" si="24"/>
        <v>0</v>
      </c>
      <c r="O34" s="21">
        <f t="shared" si="24"/>
        <v>0</v>
      </c>
      <c r="P34" s="21">
        <f t="shared" si="24"/>
        <v>0</v>
      </c>
      <c r="Q34" s="21">
        <f t="shared" si="24"/>
        <v>0</v>
      </c>
      <c r="R34" s="21">
        <f t="shared" si="24"/>
        <v>0</v>
      </c>
      <c r="S34" s="21">
        <f t="shared" si="24"/>
        <v>0</v>
      </c>
      <c r="T34" s="21">
        <f t="shared" si="24"/>
        <v>5027</v>
      </c>
      <c r="U34" s="21">
        <f t="shared" si="24"/>
        <v>0</v>
      </c>
      <c r="V34" s="21">
        <f t="shared" si="24"/>
        <v>5027</v>
      </c>
      <c r="W34" s="21">
        <f t="shared" ref="W34:Y34" si="26">SUM(W35:W37)</f>
        <v>0</v>
      </c>
      <c r="X34" s="21">
        <f t="shared" si="26"/>
        <v>0</v>
      </c>
      <c r="Y34" s="21">
        <f t="shared" si="26"/>
        <v>0</v>
      </c>
      <c r="Z34" s="21"/>
      <c r="AB34" s="96"/>
    </row>
    <row r="35" spans="1:29" s="33" customFormat="1" ht="66" customHeight="1" x14ac:dyDescent="0.35">
      <c r="A35" s="72">
        <v>1</v>
      </c>
      <c r="B35" s="73" t="s">
        <v>94</v>
      </c>
      <c r="C35" s="74" t="s">
        <v>95</v>
      </c>
      <c r="D35" s="43" t="s">
        <v>138</v>
      </c>
      <c r="E35" s="43" t="s">
        <v>139</v>
      </c>
      <c r="F35" s="44" t="s">
        <v>66</v>
      </c>
      <c r="G35" s="28" t="s">
        <v>96</v>
      </c>
      <c r="H35" s="68">
        <v>18861</v>
      </c>
      <c r="I35" s="68">
        <v>18861</v>
      </c>
      <c r="J35" s="68">
        <v>209</v>
      </c>
      <c r="K35" s="68">
        <v>18475</v>
      </c>
      <c r="L35" s="68">
        <v>0</v>
      </c>
      <c r="M35" s="68">
        <v>18475</v>
      </c>
      <c r="N35" s="68">
        <v>0</v>
      </c>
      <c r="O35" s="85">
        <v>0</v>
      </c>
      <c r="P35" s="68"/>
      <c r="Q35" s="85"/>
      <c r="R35" s="100">
        <v>0</v>
      </c>
      <c r="S35" s="100">
        <v>0</v>
      </c>
      <c r="T35" s="76">
        <v>209</v>
      </c>
      <c r="U35" s="21">
        <f t="shared" si="24"/>
        <v>0</v>
      </c>
      <c r="V35" s="113">
        <f t="shared" ref="V35:V37" si="27">N35+T35-U35</f>
        <v>209</v>
      </c>
      <c r="W35" s="76"/>
      <c r="X35" s="86"/>
      <c r="Y35" s="86"/>
      <c r="Z35" s="80"/>
      <c r="AA35" s="94"/>
      <c r="AB35" s="98"/>
    </row>
    <row r="36" spans="1:29" s="33" customFormat="1" ht="66" customHeight="1" x14ac:dyDescent="0.35">
      <c r="A36" s="72">
        <v>2</v>
      </c>
      <c r="B36" s="73" t="s">
        <v>97</v>
      </c>
      <c r="C36" s="74" t="s">
        <v>65</v>
      </c>
      <c r="D36" s="43" t="s">
        <v>140</v>
      </c>
      <c r="E36" s="43" t="s">
        <v>137</v>
      </c>
      <c r="F36" s="44" t="s">
        <v>66</v>
      </c>
      <c r="G36" s="28" t="s">
        <v>67</v>
      </c>
      <c r="H36" s="68">
        <v>21550</v>
      </c>
      <c r="I36" s="68">
        <v>21550</v>
      </c>
      <c r="J36" s="68">
        <v>3096</v>
      </c>
      <c r="K36" s="68">
        <v>60477</v>
      </c>
      <c r="L36" s="68">
        <v>0</v>
      </c>
      <c r="M36" s="68">
        <v>60477</v>
      </c>
      <c r="N36" s="68">
        <v>0</v>
      </c>
      <c r="O36" s="85">
        <v>0</v>
      </c>
      <c r="P36" s="68"/>
      <c r="Q36" s="85"/>
      <c r="R36" s="100">
        <v>0</v>
      </c>
      <c r="S36" s="100">
        <v>0</v>
      </c>
      <c r="T36" s="76">
        <v>3096</v>
      </c>
      <c r="U36" s="76"/>
      <c r="V36" s="113">
        <f t="shared" si="27"/>
        <v>3096</v>
      </c>
      <c r="W36" s="76"/>
      <c r="X36" s="86"/>
      <c r="Y36" s="86"/>
      <c r="Z36" s="80"/>
      <c r="AA36" s="94"/>
      <c r="AB36" s="98"/>
    </row>
    <row r="37" spans="1:29" s="33" customFormat="1" ht="66" customHeight="1" x14ac:dyDescent="0.35">
      <c r="A37" s="72">
        <v>3</v>
      </c>
      <c r="B37" s="73" t="s">
        <v>98</v>
      </c>
      <c r="C37" s="74" t="s">
        <v>99</v>
      </c>
      <c r="D37" s="43" t="s">
        <v>142</v>
      </c>
      <c r="E37" s="43" t="s">
        <v>141</v>
      </c>
      <c r="F37" s="44" t="s">
        <v>66</v>
      </c>
      <c r="G37" s="28" t="s">
        <v>152</v>
      </c>
      <c r="H37" s="68">
        <v>20247</v>
      </c>
      <c r="I37" s="68">
        <v>16500</v>
      </c>
      <c r="J37" s="68">
        <v>1722</v>
      </c>
      <c r="K37" s="68">
        <v>14722</v>
      </c>
      <c r="L37" s="68">
        <v>0</v>
      </c>
      <c r="M37" s="68">
        <v>14722</v>
      </c>
      <c r="N37" s="68">
        <v>0</v>
      </c>
      <c r="O37" s="85">
        <v>0</v>
      </c>
      <c r="P37" s="68"/>
      <c r="Q37" s="85"/>
      <c r="R37" s="100">
        <v>0</v>
      </c>
      <c r="S37" s="100">
        <v>0</v>
      </c>
      <c r="T37" s="76">
        <v>1722</v>
      </c>
      <c r="U37" s="76"/>
      <c r="V37" s="113">
        <f t="shared" si="27"/>
        <v>1722</v>
      </c>
      <c r="W37" s="76"/>
      <c r="X37" s="86"/>
      <c r="Y37" s="86"/>
      <c r="Z37" s="80"/>
      <c r="AA37" s="94"/>
      <c r="AB37" s="98"/>
    </row>
    <row r="38" spans="1:29" s="20" customFormat="1" ht="46.5" customHeight="1" x14ac:dyDescent="0.3">
      <c r="A38" s="17" t="s">
        <v>100</v>
      </c>
      <c r="B38" s="24" t="s">
        <v>101</v>
      </c>
      <c r="C38" s="31"/>
      <c r="D38" s="31"/>
      <c r="E38" s="31"/>
      <c r="F38" s="25"/>
      <c r="G38" s="32"/>
      <c r="H38" s="21">
        <f>SUM(H39:H40)</f>
        <v>20708</v>
      </c>
      <c r="I38" s="21">
        <f t="shared" ref="I38:V38" si="28">SUM(I39:I40)</f>
        <v>20708</v>
      </c>
      <c r="J38" s="21">
        <f t="shared" si="28"/>
        <v>20708</v>
      </c>
      <c r="K38" s="21">
        <f t="shared" si="28"/>
        <v>20708</v>
      </c>
      <c r="L38" s="21">
        <f t="shared" si="28"/>
        <v>3770.4</v>
      </c>
      <c r="M38" s="21">
        <f t="shared" si="28"/>
        <v>5429.6419699999997</v>
      </c>
      <c r="N38" s="21">
        <f t="shared" si="28"/>
        <v>8208</v>
      </c>
      <c r="O38" s="21">
        <f t="shared" si="28"/>
        <v>0</v>
      </c>
      <c r="P38" s="21">
        <f t="shared" si="28"/>
        <v>0</v>
      </c>
      <c r="Q38" s="21">
        <f t="shared" si="28"/>
        <v>0</v>
      </c>
      <c r="R38" s="21">
        <f t="shared" si="28"/>
        <v>567</v>
      </c>
      <c r="S38" s="21">
        <f t="shared" si="28"/>
        <v>0</v>
      </c>
      <c r="T38" s="21">
        <f t="shared" si="28"/>
        <v>567</v>
      </c>
      <c r="U38" s="21">
        <f t="shared" si="28"/>
        <v>0</v>
      </c>
      <c r="V38" s="21">
        <f t="shared" si="28"/>
        <v>8775</v>
      </c>
      <c r="W38" s="21" t="e">
        <f t="shared" ref="W38:Y38" si="29">SUM(W39:W40)</f>
        <v>#REF!</v>
      </c>
      <c r="X38" s="21" t="e">
        <f t="shared" si="29"/>
        <v>#REF!</v>
      </c>
      <c r="Y38" s="21" t="e">
        <f t="shared" si="29"/>
        <v>#REF!</v>
      </c>
      <c r="Z38" s="21"/>
      <c r="AB38" s="96"/>
    </row>
    <row r="39" spans="1:29" s="33" customFormat="1" ht="72.75" hidden="1" customHeight="1" x14ac:dyDescent="0.35">
      <c r="A39" s="72"/>
      <c r="B39" s="73"/>
      <c r="C39" s="74"/>
      <c r="D39" s="43"/>
      <c r="E39" s="43"/>
      <c r="F39" s="44"/>
      <c r="G39" s="28"/>
      <c r="H39" s="68"/>
      <c r="I39" s="68"/>
      <c r="J39" s="68"/>
      <c r="K39" s="68"/>
      <c r="L39" s="68"/>
      <c r="M39" s="68"/>
      <c r="N39" s="68"/>
      <c r="O39" s="85"/>
      <c r="P39" s="68"/>
      <c r="Q39" s="85"/>
      <c r="R39" s="100"/>
      <c r="S39" s="85"/>
      <c r="T39" s="76"/>
      <c r="U39" s="76"/>
      <c r="V39" s="75">
        <f>N39+T39</f>
        <v>0</v>
      </c>
      <c r="W39" s="76" t="e">
        <f>#REF!+N39+T39-U39</f>
        <v>#REF!</v>
      </c>
      <c r="X39" s="86" t="e">
        <f>W39/#REF!</f>
        <v>#REF!</v>
      </c>
      <c r="Y39" s="86" t="e">
        <f>W39/#REF!</f>
        <v>#REF!</v>
      </c>
      <c r="Z39" s="80"/>
      <c r="AB39" s="98"/>
    </row>
    <row r="40" spans="1:29" s="33" customFormat="1" ht="60" customHeight="1" x14ac:dyDescent="0.35">
      <c r="A40" s="72">
        <v>1</v>
      </c>
      <c r="B40" s="73" t="s">
        <v>54</v>
      </c>
      <c r="C40" s="74" t="s">
        <v>55</v>
      </c>
      <c r="D40" s="43" t="s">
        <v>56</v>
      </c>
      <c r="E40" s="43" t="s">
        <v>57</v>
      </c>
      <c r="F40" s="44" t="s">
        <v>33</v>
      </c>
      <c r="G40" s="29" t="s">
        <v>58</v>
      </c>
      <c r="H40" s="68">
        <v>20708</v>
      </c>
      <c r="I40" s="68">
        <v>20708</v>
      </c>
      <c r="J40" s="68">
        <v>20708</v>
      </c>
      <c r="K40" s="68">
        <v>20708</v>
      </c>
      <c r="L40" s="68">
        <v>3770.4</v>
      </c>
      <c r="M40" s="68">
        <v>5429.6419699999997</v>
      </c>
      <c r="N40" s="68">
        <v>8208</v>
      </c>
      <c r="O40" s="85"/>
      <c r="P40" s="68"/>
      <c r="Q40" s="85"/>
      <c r="R40" s="100">
        <v>567</v>
      </c>
      <c r="S40" s="85"/>
      <c r="T40" s="75">
        <v>567</v>
      </c>
      <c r="U40" s="75"/>
      <c r="V40" s="113">
        <f>N40+T40</f>
        <v>8775</v>
      </c>
      <c r="W40" s="76" t="e">
        <f>#REF!+N40+T40-U40</f>
        <v>#REF!</v>
      </c>
      <c r="X40" s="86" t="e">
        <f>W40/#REF!</f>
        <v>#REF!</v>
      </c>
      <c r="Y40" s="86" t="e">
        <f>W40/#REF!</f>
        <v>#REF!</v>
      </c>
      <c r="Z40" s="80"/>
      <c r="AA40" s="94" t="e">
        <f>#REF!-P40</f>
        <v>#REF!</v>
      </c>
      <c r="AB40" s="98" t="e">
        <f>AA40-1600</f>
        <v>#REF!</v>
      </c>
    </row>
    <row r="41" spans="1:29" s="20" customFormat="1" ht="46.5" customHeight="1" x14ac:dyDescent="0.3">
      <c r="A41" s="17" t="s">
        <v>88</v>
      </c>
      <c r="B41" s="24" t="s">
        <v>89</v>
      </c>
      <c r="C41" s="31"/>
      <c r="D41" s="31"/>
      <c r="E41" s="31"/>
      <c r="F41" s="25"/>
      <c r="G41" s="32"/>
      <c r="H41" s="21">
        <f>SUM(H42:H44)</f>
        <v>61000</v>
      </c>
      <c r="I41" s="21">
        <f t="shared" ref="I41:V41" si="30">SUM(I42:I44)</f>
        <v>56500</v>
      </c>
      <c r="J41" s="21">
        <f t="shared" si="30"/>
        <v>56500</v>
      </c>
      <c r="K41" s="21">
        <f t="shared" si="30"/>
        <v>50877.4</v>
      </c>
      <c r="L41" s="21">
        <f t="shared" si="30"/>
        <v>0</v>
      </c>
      <c r="M41" s="21">
        <f t="shared" si="30"/>
        <v>25277.389000000003</v>
      </c>
      <c r="N41" s="21">
        <f t="shared" si="30"/>
        <v>25600</v>
      </c>
      <c r="O41" s="21"/>
      <c r="P41" s="21">
        <f t="shared" si="30"/>
        <v>0</v>
      </c>
      <c r="Q41" s="21">
        <f t="shared" si="30"/>
        <v>0</v>
      </c>
      <c r="R41" s="21">
        <f t="shared" si="30"/>
        <v>4770</v>
      </c>
      <c r="S41" s="21">
        <f t="shared" si="30"/>
        <v>0</v>
      </c>
      <c r="T41" s="21">
        <f t="shared" si="30"/>
        <v>3770</v>
      </c>
      <c r="U41" s="21">
        <f t="shared" si="30"/>
        <v>0</v>
      </c>
      <c r="V41" s="21">
        <f t="shared" si="30"/>
        <v>29370</v>
      </c>
      <c r="W41" s="21" t="e">
        <f t="shared" ref="W41:Y41" si="31">SUM(W42:W44)</f>
        <v>#REF!</v>
      </c>
      <c r="X41" s="21" t="e">
        <f t="shared" si="31"/>
        <v>#REF!</v>
      </c>
      <c r="Y41" s="21" t="e">
        <f t="shared" si="31"/>
        <v>#REF!</v>
      </c>
      <c r="Z41" s="21"/>
      <c r="AB41" s="96"/>
    </row>
    <row r="42" spans="1:29" s="33" customFormat="1" ht="67.5" customHeight="1" x14ac:dyDescent="0.35">
      <c r="A42" s="72">
        <v>1</v>
      </c>
      <c r="B42" s="73" t="s">
        <v>59</v>
      </c>
      <c r="C42" s="74" t="s">
        <v>60</v>
      </c>
      <c r="D42" s="43" t="s">
        <v>61</v>
      </c>
      <c r="E42" s="43" t="s">
        <v>62</v>
      </c>
      <c r="F42" s="44" t="s">
        <v>40</v>
      </c>
      <c r="G42" s="28" t="s">
        <v>63</v>
      </c>
      <c r="H42" s="68">
        <v>21000</v>
      </c>
      <c r="I42" s="68">
        <v>21000</v>
      </c>
      <c r="J42" s="68">
        <v>21000</v>
      </c>
      <c r="K42" s="68">
        <v>18900</v>
      </c>
      <c r="L42" s="68">
        <v>0</v>
      </c>
      <c r="M42" s="68">
        <v>6300</v>
      </c>
      <c r="N42" s="68">
        <v>12600</v>
      </c>
      <c r="O42" s="85">
        <v>0.86</v>
      </c>
      <c r="P42" s="68"/>
      <c r="Q42" s="85"/>
      <c r="R42" s="100">
        <v>2100</v>
      </c>
      <c r="S42" s="85"/>
      <c r="T42" s="76">
        <v>1100</v>
      </c>
      <c r="U42" s="76"/>
      <c r="V42" s="113">
        <f>N42+T42</f>
        <v>13700</v>
      </c>
      <c r="W42" s="76" t="e">
        <f>#REF!+N42+T42-U42</f>
        <v>#REF!</v>
      </c>
      <c r="X42" s="86" t="e">
        <f>W42/#REF!</f>
        <v>#REF!</v>
      </c>
      <c r="Y42" s="86" t="e">
        <f>W42/#REF!</f>
        <v>#REF!</v>
      </c>
      <c r="Z42" s="80"/>
      <c r="AA42" s="94" t="e">
        <f>#REF!-P42</f>
        <v>#REF!</v>
      </c>
      <c r="AB42" s="98"/>
    </row>
    <row r="43" spans="1:29" s="33" customFormat="1" ht="66" customHeight="1" x14ac:dyDescent="0.35">
      <c r="A43" s="72">
        <v>2</v>
      </c>
      <c r="B43" s="73" t="s">
        <v>38</v>
      </c>
      <c r="C43" s="74" t="s">
        <v>34</v>
      </c>
      <c r="D43" s="43" t="s">
        <v>35</v>
      </c>
      <c r="E43" s="43" t="s">
        <v>39</v>
      </c>
      <c r="F43" s="44" t="s">
        <v>40</v>
      </c>
      <c r="G43" s="28" t="s">
        <v>41</v>
      </c>
      <c r="H43" s="68">
        <v>22000</v>
      </c>
      <c r="I43" s="68">
        <v>17500</v>
      </c>
      <c r="J43" s="68">
        <v>17500</v>
      </c>
      <c r="K43" s="68">
        <v>15677.4</v>
      </c>
      <c r="L43" s="68">
        <v>0</v>
      </c>
      <c r="M43" s="68">
        <v>13677.4</v>
      </c>
      <c r="N43" s="68">
        <v>2000</v>
      </c>
      <c r="O43" s="85">
        <v>1</v>
      </c>
      <c r="P43" s="68"/>
      <c r="Q43" s="85"/>
      <c r="R43" s="100">
        <v>1570</v>
      </c>
      <c r="S43" s="85"/>
      <c r="T43" s="76">
        <v>1570</v>
      </c>
      <c r="U43" s="76"/>
      <c r="V43" s="113">
        <f>N43+T43</f>
        <v>3570</v>
      </c>
      <c r="W43" s="76"/>
      <c r="X43" s="86"/>
      <c r="Y43" s="86"/>
      <c r="Z43" s="80"/>
      <c r="AA43" s="94" t="e">
        <f>#REF!-K43</f>
        <v>#REF!</v>
      </c>
      <c r="AB43" s="98"/>
    </row>
    <row r="44" spans="1:29" s="33" customFormat="1" ht="66" customHeight="1" x14ac:dyDescent="0.35">
      <c r="A44" s="72">
        <v>3</v>
      </c>
      <c r="B44" s="73" t="s">
        <v>108</v>
      </c>
      <c r="C44" s="74" t="s">
        <v>109</v>
      </c>
      <c r="D44" s="43" t="s">
        <v>110</v>
      </c>
      <c r="E44" s="43" t="s">
        <v>111</v>
      </c>
      <c r="F44" s="44" t="s">
        <v>40</v>
      </c>
      <c r="G44" s="28" t="s">
        <v>112</v>
      </c>
      <c r="H44" s="68">
        <v>18000</v>
      </c>
      <c r="I44" s="68">
        <v>18000</v>
      </c>
      <c r="J44" s="68">
        <v>18000</v>
      </c>
      <c r="K44" s="68">
        <v>16300</v>
      </c>
      <c r="L44" s="68">
        <v>0</v>
      </c>
      <c r="M44" s="68">
        <v>5299.9889999999996</v>
      </c>
      <c r="N44" s="68">
        <v>11000</v>
      </c>
      <c r="O44" s="85">
        <v>0.93</v>
      </c>
      <c r="P44" s="68"/>
      <c r="Q44" s="85"/>
      <c r="R44" s="100">
        <v>1100</v>
      </c>
      <c r="S44" s="85"/>
      <c r="T44" s="76">
        <f>1100</f>
        <v>1100</v>
      </c>
      <c r="U44" s="76"/>
      <c r="V44" s="113">
        <f>N44+T44</f>
        <v>12100</v>
      </c>
      <c r="W44" s="76"/>
      <c r="X44" s="86"/>
      <c r="Y44" s="86"/>
      <c r="Z44" s="80"/>
      <c r="AA44" s="94"/>
      <c r="AB44" s="98"/>
      <c r="AC44" s="33">
        <f>17400/18000</f>
        <v>0.96666666666666667</v>
      </c>
    </row>
    <row r="45" spans="1:29" s="20" customFormat="1" ht="46.5" customHeight="1" x14ac:dyDescent="0.3">
      <c r="A45" s="17" t="s">
        <v>91</v>
      </c>
      <c r="B45" s="24" t="s">
        <v>102</v>
      </c>
      <c r="C45" s="31"/>
      <c r="D45" s="31"/>
      <c r="E45" s="31"/>
      <c r="F45" s="25"/>
      <c r="G45" s="32"/>
      <c r="H45" s="21">
        <f>SUM(H46)</f>
        <v>22000</v>
      </c>
      <c r="I45" s="21">
        <f t="shared" ref="I45:N45" si="32">SUM(I46)</f>
        <v>22000</v>
      </c>
      <c r="J45" s="21">
        <f t="shared" si="32"/>
        <v>22000</v>
      </c>
      <c r="K45" s="21">
        <f t="shared" si="32"/>
        <v>300</v>
      </c>
      <c r="L45" s="21">
        <f t="shared" si="32"/>
        <v>0</v>
      </c>
      <c r="M45" s="21">
        <f t="shared" si="32"/>
        <v>0</v>
      </c>
      <c r="N45" s="21">
        <f t="shared" si="32"/>
        <v>0</v>
      </c>
      <c r="O45" s="21">
        <f t="shared" ref="O45:U45" si="33">SUM(O46:O47)</f>
        <v>0</v>
      </c>
      <c r="P45" s="21">
        <f t="shared" si="33"/>
        <v>0</v>
      </c>
      <c r="Q45" s="21">
        <f t="shared" si="33"/>
        <v>0</v>
      </c>
      <c r="R45" s="21">
        <f t="shared" ref="R45" si="34">SUM(R46)</f>
        <v>6000</v>
      </c>
      <c r="S45" s="21">
        <f t="shared" ref="S45" si="35">SUM(S46)</f>
        <v>0</v>
      </c>
      <c r="T45" s="21">
        <f t="shared" ref="T45" si="36">SUM(T46)</f>
        <v>6000</v>
      </c>
      <c r="U45" s="21">
        <f t="shared" si="33"/>
        <v>0</v>
      </c>
      <c r="V45" s="21">
        <f t="shared" ref="V45" si="37">SUM(V46)</f>
        <v>6000</v>
      </c>
      <c r="W45" s="21"/>
      <c r="X45" s="83"/>
      <c r="Y45" s="83"/>
      <c r="Z45" s="21"/>
      <c r="AB45" s="96"/>
    </row>
    <row r="46" spans="1:29" s="33" customFormat="1" ht="67.5" customHeight="1" x14ac:dyDescent="0.35">
      <c r="A46" s="72">
        <v>1</v>
      </c>
      <c r="B46" s="73" t="s">
        <v>123</v>
      </c>
      <c r="C46" s="74" t="s">
        <v>124</v>
      </c>
      <c r="D46" s="43" t="s">
        <v>125</v>
      </c>
      <c r="E46" s="43" t="s">
        <v>126</v>
      </c>
      <c r="F46" s="44" t="s">
        <v>127</v>
      </c>
      <c r="G46" s="28" t="s">
        <v>128</v>
      </c>
      <c r="H46" s="68">
        <v>22000</v>
      </c>
      <c r="I46" s="68">
        <v>22000</v>
      </c>
      <c r="J46" s="68">
        <v>22000</v>
      </c>
      <c r="K46" s="68">
        <v>300</v>
      </c>
      <c r="L46" s="68">
        <v>0</v>
      </c>
      <c r="M46" s="68"/>
      <c r="N46" s="68">
        <v>0</v>
      </c>
      <c r="O46" s="85">
        <v>0</v>
      </c>
      <c r="P46" s="68"/>
      <c r="Q46" s="85"/>
      <c r="R46" s="100">
        <v>6000</v>
      </c>
      <c r="S46" s="85"/>
      <c r="T46" s="76">
        <v>6000</v>
      </c>
      <c r="U46" s="76"/>
      <c r="V46" s="75">
        <f>N46+T46</f>
        <v>6000</v>
      </c>
      <c r="W46" s="76"/>
      <c r="X46" s="86"/>
      <c r="Y46" s="86"/>
      <c r="Z46" s="80"/>
      <c r="AA46" s="94"/>
      <c r="AB46" s="98"/>
    </row>
    <row r="47" spans="1:29" s="20" customFormat="1" ht="40.5" customHeight="1" x14ac:dyDescent="0.3">
      <c r="A47" s="17" t="s">
        <v>114</v>
      </c>
      <c r="B47" s="40" t="s">
        <v>115</v>
      </c>
      <c r="C47" s="18"/>
      <c r="D47" s="18"/>
      <c r="E47" s="18"/>
      <c r="F47" s="15"/>
      <c r="G47" s="19"/>
      <c r="H47" s="16">
        <f>H48</f>
        <v>57929</v>
      </c>
      <c r="I47" s="16">
        <f t="shared" ref="I47:N47" si="38">I48</f>
        <v>57929</v>
      </c>
      <c r="J47" s="16">
        <f t="shared" si="38"/>
        <v>57929</v>
      </c>
      <c r="K47" s="16">
        <f t="shared" si="38"/>
        <v>51500</v>
      </c>
      <c r="L47" s="16">
        <f t="shared" si="38"/>
        <v>0</v>
      </c>
      <c r="M47" s="16">
        <f t="shared" si="38"/>
        <v>26499.999999</v>
      </c>
      <c r="N47" s="16">
        <f t="shared" si="38"/>
        <v>25000</v>
      </c>
      <c r="O47" s="16"/>
      <c r="P47" s="16"/>
      <c r="Q47" s="16"/>
      <c r="R47" s="16">
        <f t="shared" ref="R47" si="39">R48</f>
        <v>3000</v>
      </c>
      <c r="S47" s="16">
        <f t="shared" ref="S47:V47" si="40">S48</f>
        <v>0</v>
      </c>
      <c r="T47" s="16">
        <f t="shared" si="40"/>
        <v>3000</v>
      </c>
      <c r="U47" s="16">
        <f t="shared" si="40"/>
        <v>0</v>
      </c>
      <c r="V47" s="16">
        <f t="shared" si="40"/>
        <v>28000</v>
      </c>
      <c r="W47" s="16"/>
      <c r="X47" s="90"/>
      <c r="Y47" s="83"/>
      <c r="Z47" s="16"/>
      <c r="AB47" s="96"/>
    </row>
    <row r="48" spans="1:29" s="20" customFormat="1" ht="46.5" customHeight="1" x14ac:dyDescent="0.3">
      <c r="A48" s="17">
        <v>1</v>
      </c>
      <c r="B48" s="24" t="s">
        <v>116</v>
      </c>
      <c r="C48" s="31"/>
      <c r="D48" s="31"/>
      <c r="E48" s="31"/>
      <c r="F48" s="25"/>
      <c r="G48" s="32"/>
      <c r="H48" s="21">
        <f>H49</f>
        <v>57929</v>
      </c>
      <c r="I48" s="21">
        <f t="shared" ref="I48:V48" si="41">I49</f>
        <v>57929</v>
      </c>
      <c r="J48" s="21">
        <f t="shared" si="41"/>
        <v>57929</v>
      </c>
      <c r="K48" s="21">
        <f t="shared" si="41"/>
        <v>51500</v>
      </c>
      <c r="L48" s="21">
        <f t="shared" si="41"/>
        <v>0</v>
      </c>
      <c r="M48" s="21">
        <f t="shared" si="41"/>
        <v>26499.999999</v>
      </c>
      <c r="N48" s="21">
        <f t="shared" si="41"/>
        <v>25000</v>
      </c>
      <c r="O48" s="21"/>
      <c r="P48" s="21">
        <f t="shared" si="41"/>
        <v>0</v>
      </c>
      <c r="Q48" s="21">
        <f t="shared" si="41"/>
        <v>0</v>
      </c>
      <c r="R48" s="21">
        <f t="shared" si="41"/>
        <v>3000</v>
      </c>
      <c r="S48" s="21">
        <f t="shared" si="41"/>
        <v>0</v>
      </c>
      <c r="T48" s="21">
        <f t="shared" si="41"/>
        <v>3000</v>
      </c>
      <c r="U48" s="21">
        <f t="shared" si="41"/>
        <v>0</v>
      </c>
      <c r="V48" s="21">
        <f t="shared" si="41"/>
        <v>28000</v>
      </c>
      <c r="W48" s="21"/>
      <c r="X48" s="21"/>
      <c r="Y48" s="21"/>
      <c r="Z48" s="21"/>
      <c r="AB48" s="96"/>
    </row>
    <row r="49" spans="1:28" s="33" customFormat="1" ht="66" customHeight="1" x14ac:dyDescent="0.35">
      <c r="A49" s="72">
        <v>1</v>
      </c>
      <c r="B49" s="73" t="s">
        <v>117</v>
      </c>
      <c r="C49" s="74" t="s">
        <v>118</v>
      </c>
      <c r="D49" s="43" t="s">
        <v>119</v>
      </c>
      <c r="E49" s="43" t="s">
        <v>120</v>
      </c>
      <c r="F49" s="44" t="s">
        <v>121</v>
      </c>
      <c r="G49" s="28" t="s">
        <v>122</v>
      </c>
      <c r="H49" s="68">
        <v>57929</v>
      </c>
      <c r="I49" s="68">
        <v>57929</v>
      </c>
      <c r="J49" s="68">
        <v>57929</v>
      </c>
      <c r="K49" s="68">
        <v>51500</v>
      </c>
      <c r="L49" s="68"/>
      <c r="M49" s="68">
        <v>26499.999999</v>
      </c>
      <c r="N49" s="68">
        <v>25000</v>
      </c>
      <c r="O49" s="85">
        <v>0.84</v>
      </c>
      <c r="P49" s="68"/>
      <c r="Q49" s="85"/>
      <c r="R49" s="100">
        <v>3000</v>
      </c>
      <c r="S49" s="85"/>
      <c r="T49" s="76">
        <v>3000</v>
      </c>
      <c r="U49" s="76"/>
      <c r="V49" s="113">
        <f>N49+T49</f>
        <v>28000</v>
      </c>
      <c r="W49" s="76"/>
      <c r="X49" s="86"/>
      <c r="Y49" s="86"/>
      <c r="Z49" s="80"/>
      <c r="AA49" s="94"/>
      <c r="AB49" s="98"/>
    </row>
  </sheetData>
  <autoFilter ref="A13:Z43" xr:uid="{00000000-0009-0000-0000-000000000000}"/>
  <mergeCells count="39">
    <mergeCell ref="M5:M10"/>
    <mergeCell ref="R5:S8"/>
    <mergeCell ref="T5:U8"/>
    <mergeCell ref="R9:R10"/>
    <mergeCell ref="S9:S10"/>
    <mergeCell ref="T9:T10"/>
    <mergeCell ref="U9:U10"/>
    <mergeCell ref="Y9:Y10"/>
    <mergeCell ref="X9:X10"/>
    <mergeCell ref="G5:I6"/>
    <mergeCell ref="H7:I7"/>
    <mergeCell ref="L5:L10"/>
    <mergeCell ref="V5:V8"/>
    <mergeCell ref="V9:V10"/>
    <mergeCell ref="N5:O8"/>
    <mergeCell ref="N9:N10"/>
    <mergeCell ref="O9:O10"/>
    <mergeCell ref="P9:P10"/>
    <mergeCell ref="I8:I10"/>
    <mergeCell ref="P5:Q8"/>
    <mergeCell ref="J5:J10"/>
    <mergeCell ref="Q9:Q10"/>
    <mergeCell ref="K5:K10"/>
    <mergeCell ref="O1:Z1"/>
    <mergeCell ref="A2:Z2"/>
    <mergeCell ref="A3:Z3"/>
    <mergeCell ref="N4:Z4"/>
    <mergeCell ref="A5:A10"/>
    <mergeCell ref="B5:B10"/>
    <mergeCell ref="C5:C10"/>
    <mergeCell ref="D5:D10"/>
    <mergeCell ref="E5:E10"/>
    <mergeCell ref="F5:F10"/>
    <mergeCell ref="A1:G1"/>
    <mergeCell ref="H8:H10"/>
    <mergeCell ref="Z5:Z10"/>
    <mergeCell ref="G7:G10"/>
    <mergeCell ref="W5:Y8"/>
    <mergeCell ref="W9:W10"/>
  </mergeCells>
  <phoneticPr fontId="12" type="noConversion"/>
  <pageMargins left="0.35433070866141736" right="0.27559055118110237" top="0.39370078740157483" bottom="0.39370078740157483" header="0.55118110236220474" footer="0.55118110236220474"/>
  <pageSetup paperSize="8" scale="42" fitToHeight="0" orientation="landscape" r:id="rId1"/>
  <headerFooter alignWithMargins="0"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E707216E53648B3E5A836D7F908D9" ma:contentTypeVersion="2" ma:contentTypeDescription="Create a new document." ma:contentTypeScope="" ma:versionID="d9db9a956983bd68a0d84b8ba11a4691">
  <xsd:schema xmlns:xsd="http://www.w3.org/2001/XMLSchema" xmlns:xs="http://www.w3.org/2001/XMLSchema" xmlns:p="http://schemas.microsoft.com/office/2006/metadata/properties" xmlns:ns1="http://schemas.microsoft.com/sharepoint/v3" xmlns:ns2="0906771f-b8e8-42c4-ac52-ffc37e51ebab" xmlns:ns3="848ed228-41c6-4044-a575-9c47bcd26a09" targetNamespace="http://schemas.microsoft.com/office/2006/metadata/properties" ma:root="true" ma:fieldsID="98196b07d1c18adbd19e23a4b5bc60bd" ns1:_="" ns2:_="" ns3:_="">
    <xsd:import namespace="http://schemas.microsoft.com/sharepoint/v3"/>
    <xsd:import namespace="0906771f-b8e8-42c4-ac52-ffc37e51ebab"/>
    <xsd:import namespace="848ed228-41c6-4044-a575-9c47bcd26a0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6771f-b8e8-42c4-ac52-ffc37e51eb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ed228-41c6-4044-a575-9c47bcd26a0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48ed228-41c6-4044-a575-9c47bcd26a09">XHS6A76CSWK6-804070556-4716</_dlc_DocId>
    <_dlc_DocIdUrl xmlns="848ed228-41c6-4044-a575-9c47bcd26a09">
      <Url>https://www.vksndtc.gov.vn/KND/_layouts/15/DocIdRedir.aspx?ID=XHS6A76CSWK6-804070556-4716</Url>
      <Description>XHS6A76CSWK6-804070556-4716</Description>
    </_dlc_DocIdUrl>
  </documentManagement>
</p:properties>
</file>

<file path=customXml/itemProps1.xml><?xml version="1.0" encoding="utf-8"?>
<ds:datastoreItem xmlns:ds="http://schemas.openxmlformats.org/officeDocument/2006/customXml" ds:itemID="{767421AE-650F-4C5D-99CC-F6248B8D2B21}"/>
</file>

<file path=customXml/itemProps2.xml><?xml version="1.0" encoding="utf-8"?>
<ds:datastoreItem xmlns:ds="http://schemas.openxmlformats.org/officeDocument/2006/customXml" ds:itemID="{6138E86A-83DB-4237-BB88-17E529EB8CA9}"/>
</file>

<file path=customXml/itemProps3.xml><?xml version="1.0" encoding="utf-8"?>
<ds:datastoreItem xmlns:ds="http://schemas.openxmlformats.org/officeDocument/2006/customXml" ds:itemID="{0A1DA2B9-2A44-4359-BB5B-D1F11CC59285}"/>
</file>

<file path=customXml/itemProps4.xml><?xml version="1.0" encoding="utf-8"?>
<ds:datastoreItem xmlns:ds="http://schemas.openxmlformats.org/officeDocument/2006/customXml" ds:itemID="{A502E503-0A3A-4956-A0E7-F01883514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ĐIỀU CHỈNH 13.9</vt:lpstr>
      <vt:lpstr>'ĐIỀU CHỈNH 13.9'!Print_Titles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2023-10-06T07:12:06Z</cp:lastPrinted>
  <dcterms:created xsi:type="dcterms:W3CDTF">2021-09-06T01:29:12Z</dcterms:created>
  <dcterms:modified xsi:type="dcterms:W3CDTF">2023-10-31T01:58:56Z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0x0101008A4E707216E53648B3E5A836D7F908D9</vt:lpwstr>
  </property>
  <property fmtid="{D5CDD505-2E9C-101B-9397-08002B2CF9AE}" pid="3" name="_dlc_DocIdItemGuid">
    <vt:lpwstr>8c9b790f-eb72-48a3-8d97-d302145157c4</vt:lpwstr>
  </property>
</Properties>
</file>